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SUS\Documents\gamsdir\projdir\"/>
    </mc:Choice>
  </mc:AlternateContent>
  <xr:revisionPtr revIDLastSave="0" documentId="13_ncr:1_{F4DA15A1-F828-4182-9C81-75CD48B7A91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U30" i="1" l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29" i="1"/>
  <c r="N29" i="1" a="1"/>
  <c r="N29" i="1" s="1"/>
  <c r="P29" i="1" s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31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55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33" i="1"/>
  <c r="J31" i="1"/>
  <c r="H53" i="1"/>
  <c r="H54" i="1"/>
  <c r="H50" i="1"/>
  <c r="H51" i="1"/>
  <c r="H52" i="1"/>
  <c r="H48" i="1"/>
  <c r="H49" i="1"/>
  <c r="H44" i="1"/>
  <c r="H45" i="1"/>
  <c r="H46" i="1"/>
  <c r="H47" i="1"/>
  <c r="H32" i="1"/>
  <c r="H33" i="1"/>
  <c r="H34" i="1"/>
  <c r="H35" i="1"/>
  <c r="H36" i="1"/>
  <c r="H37" i="1"/>
  <c r="H38" i="1"/>
  <c r="H39" i="1"/>
  <c r="H40" i="1"/>
  <c r="H41" i="1"/>
  <c r="H42" i="1"/>
  <c r="H43" i="1"/>
  <c r="H31" i="1"/>
  <c r="T29" i="1"/>
  <c r="P35" i="1" l="1"/>
  <c r="P34" i="1"/>
  <c r="P32" i="1"/>
  <c r="P50" i="1"/>
  <c r="P46" i="1"/>
  <c r="P42" i="1"/>
  <c r="P41" i="1"/>
  <c r="P31" i="1"/>
  <c r="P30" i="1"/>
  <c r="P45" i="1"/>
  <c r="P44" i="1"/>
  <c r="P40" i="1"/>
  <c r="P43" i="1"/>
  <c r="P39" i="1"/>
  <c r="P52" i="1"/>
  <c r="P51" i="1"/>
  <c r="P48" i="1"/>
  <c r="P36" i="1"/>
  <c r="P33" i="1"/>
  <c r="P49" i="1"/>
  <c r="P47" i="1"/>
  <c r="P38" i="1"/>
  <c r="P3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<sst xmlns="http://schemas.openxmlformats.org/spreadsheetml/2006/main" count="20" uniqueCount="12">
  <si>
    <t>hour</t>
  </si>
  <si>
    <t>electricity demand</t>
  </si>
  <si>
    <t>thermal demand</t>
  </si>
  <si>
    <t xml:space="preserve">cooling demand </t>
  </si>
  <si>
    <t>ng demand</t>
  </si>
  <si>
    <t>pv power</t>
  </si>
  <si>
    <t>ev</t>
  </si>
  <si>
    <t>initial energy</t>
  </si>
  <si>
    <t>eprice($/kwh)</t>
  </si>
  <si>
    <t>gprice($/kwh)</t>
  </si>
  <si>
    <t>wind power</t>
  </si>
  <si>
    <t>heatprice($/kwh)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</si>
</sst>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78"/>
  <sheetViews>
    <sheetView tabSelected="1" topLeftCell="B1" zoomScaleNormal="100" workbookViewId="0">
      <selection activeCell="R2" sqref="R2:R25"/>
    </sheetView>
  </sheetViews>
  <sheetFormatPr defaultColWidth="8.8984375" defaultRowHeight="13.8" x14ac:dyDescent="0.25"/>
  <cols>
    <col min="1" max="1" width="5" style="1" bestFit="1" customWidth="1"/>
    <col min="2" max="2" width="17.3984375" style="1" bestFit="1" customWidth="1"/>
    <col min="3" max="3" width="4.8984375" style="1" bestFit="1" customWidth="1"/>
    <col min="4" max="4" width="15.296875" style="1" bestFit="1" customWidth="1"/>
    <col min="5" max="5" width="4.8984375" style="1" bestFit="1" customWidth="1"/>
    <col min="6" max="6" width="15.5" style="1" bestFit="1" customWidth="1"/>
    <col min="7" max="7" width="4.8984375" style="1" bestFit="1" customWidth="1"/>
    <col min="8" max="8" width="10.69921875" style="1" bestFit="1" customWidth="1"/>
    <col min="9" max="9" width="4.8984375" style="1" bestFit="1" customWidth="1"/>
    <col min="10" max="10" width="9.09765625" style="1" bestFit="1" customWidth="1"/>
    <col min="11" max="11" width="4.8984375" style="1" bestFit="1" customWidth="1"/>
    <col min="12" max="12" width="12.69921875" style="1" bestFit="1" customWidth="1"/>
    <col min="13" max="13" width="4.8984375" style="1" bestFit="1" customWidth="1"/>
    <col min="14" max="14" width="12.69921875" style="1" bestFit="1" customWidth="1"/>
    <col min="15" max="15" width="3.09765625" style="1" bestFit="1" customWidth="1"/>
    <col min="16" max="16" width="12.296875" style="1" bestFit="1" customWidth="1"/>
    <col min="17" max="17" width="4.8984375" style="1" bestFit="1" customWidth="1"/>
    <col min="18" max="18" width="11.09765625" style="1" bestFit="1" customWidth="1"/>
    <col min="19" max="19" width="4.8984375" style="1" bestFit="1" customWidth="1"/>
    <col min="20" max="20" width="12.69921875" style="1" bestFit="1" customWidth="1"/>
    <col min="21" max="16384" width="8.8984375" style="1"/>
  </cols>
  <sheetData>
    <row r="1" spans="1:20" x14ac:dyDescent="0.25">
      <c r="A1" s="3" t="s">
        <v>0</v>
      </c>
      <c r="B1" s="3" t="s">
        <v>1</v>
      </c>
      <c r="C1" s="3" t="s">
        <v>0</v>
      </c>
      <c r="D1" s="3" t="s">
        <v>2</v>
      </c>
      <c r="E1" s="3" t="s">
        <v>0</v>
      </c>
      <c r="F1" s="3" t="s">
        <v>3</v>
      </c>
      <c r="G1" s="3" t="s">
        <v>0</v>
      </c>
      <c r="H1" s="3" t="s">
        <v>4</v>
      </c>
      <c r="I1" s="3" t="s">
        <v>0</v>
      </c>
      <c r="J1" s="3" t="s">
        <v>5</v>
      </c>
      <c r="K1" s="3" t="s">
        <v>0</v>
      </c>
      <c r="L1" s="3" t="s">
        <v>8</v>
      </c>
      <c r="M1" s="3" t="s">
        <v>0</v>
      </c>
      <c r="N1" s="3" t="s">
        <v>9</v>
      </c>
      <c r="O1" s="3" t="s">
        <v>6</v>
      </c>
      <c r="P1" s="3" t="s">
        <v>7</v>
      </c>
      <c r="Q1" s="3" t="s">
        <v>0</v>
      </c>
      <c r="R1" s="3" t="s">
        <v>10</v>
      </c>
      <c r="S1" s="3" t="s">
        <v>0</v>
      </c>
      <c r="T1" s="3" t="s">
        <v>11</v>
      </c>
    </row>
    <row r="2" spans="1:20" x14ac:dyDescent="0.25">
      <c r="A2" s="2">
        <v>1</v>
      </c>
      <c r="B2" s="2">
        <v>283.24800000000005</v>
      </c>
      <c r="C2" s="2">
        <v>1</v>
      </c>
      <c r="D2" s="2">
        <v>114.86999999999999</v>
      </c>
      <c r="E2" s="2">
        <v>1</v>
      </c>
      <c r="F2" s="2">
        <v>40.019999999999996</v>
      </c>
      <c r="G2" s="2">
        <v>1</v>
      </c>
      <c r="H2" s="2">
        <v>43.65</v>
      </c>
      <c r="I2" s="2">
        <v>1</v>
      </c>
      <c r="J2" s="2">
        <v>0</v>
      </c>
      <c r="K2" s="2">
        <v>1</v>
      </c>
      <c r="L2" s="2">
        <v>0.03</v>
      </c>
      <c r="M2" s="2">
        <v>1</v>
      </c>
      <c r="N2" s="2">
        <v>0.03</v>
      </c>
      <c r="O2" s="2">
        <v>1</v>
      </c>
      <c r="P2" s="2">
        <v>20</v>
      </c>
      <c r="Q2" s="2">
        <v>1</v>
      </c>
      <c r="R2" s="2">
        <v>83.602199999999996</v>
      </c>
      <c r="S2" s="2">
        <v>1</v>
      </c>
      <c r="T2" s="2">
        <v>0.05</v>
      </c>
    </row>
    <row r="3" spans="1:20" x14ac:dyDescent="0.25">
      <c r="A3" s="2">
        <v>2</v>
      </c>
      <c r="B3" s="2">
        <v>282.45599999999996</v>
      </c>
      <c r="C3" s="2">
        <v>2</v>
      </c>
      <c r="D3" s="2">
        <v>111.33499999999999</v>
      </c>
      <c r="E3" s="2">
        <v>2</v>
      </c>
      <c r="F3" s="2">
        <v>37.44</v>
      </c>
      <c r="G3" s="2">
        <v>2</v>
      </c>
      <c r="H3" s="2">
        <v>42.75</v>
      </c>
      <c r="I3" s="2">
        <v>2</v>
      </c>
      <c r="J3" s="2">
        <v>0</v>
      </c>
      <c r="K3" s="2">
        <v>2</v>
      </c>
      <c r="L3" s="2">
        <v>0.03</v>
      </c>
      <c r="M3" s="2">
        <v>2</v>
      </c>
      <c r="N3" s="2">
        <v>0.03</v>
      </c>
      <c r="O3" s="2">
        <v>2</v>
      </c>
      <c r="P3" s="2">
        <v>20</v>
      </c>
      <c r="Q3" s="2">
        <v>2</v>
      </c>
      <c r="R3" s="2">
        <v>86.302000000000007</v>
      </c>
      <c r="S3" s="2">
        <v>2</v>
      </c>
      <c r="T3" s="2">
        <v>0.05</v>
      </c>
    </row>
    <row r="4" spans="1:20" x14ac:dyDescent="0.25">
      <c r="A4" s="2">
        <v>3</v>
      </c>
      <c r="B4" s="2">
        <v>271.584</v>
      </c>
      <c r="C4" s="2">
        <v>3</v>
      </c>
      <c r="D4" s="2">
        <v>95.27</v>
      </c>
      <c r="E4" s="2">
        <v>3</v>
      </c>
      <c r="F4" s="2">
        <v>35.115000000000002</v>
      </c>
      <c r="G4" s="2">
        <v>3</v>
      </c>
      <c r="H4" s="2">
        <v>41.85</v>
      </c>
      <c r="I4" s="2">
        <v>3</v>
      </c>
      <c r="J4" s="2">
        <v>0</v>
      </c>
      <c r="K4" s="2">
        <v>3</v>
      </c>
      <c r="L4" s="2">
        <v>0.03</v>
      </c>
      <c r="M4" s="2">
        <v>3</v>
      </c>
      <c r="N4" s="2">
        <v>0.03</v>
      </c>
      <c r="O4" s="2">
        <v>3</v>
      </c>
      <c r="P4" s="2">
        <v>20</v>
      </c>
      <c r="Q4" s="2">
        <v>3</v>
      </c>
      <c r="R4" s="2">
        <v>100.292</v>
      </c>
      <c r="S4" s="2">
        <v>3</v>
      </c>
      <c r="T4" s="2">
        <v>0.05</v>
      </c>
    </row>
    <row r="5" spans="1:20" x14ac:dyDescent="0.25">
      <c r="A5" s="2">
        <v>4</v>
      </c>
      <c r="B5" s="2">
        <v>268.70400000000001</v>
      </c>
      <c r="C5" s="2">
        <v>4</v>
      </c>
      <c r="D5" s="2">
        <v>88.690000000000012</v>
      </c>
      <c r="E5" s="2">
        <v>4</v>
      </c>
      <c r="F5" s="2">
        <v>34.784999999999997</v>
      </c>
      <c r="G5" s="2">
        <v>4</v>
      </c>
      <c r="H5" s="2">
        <v>54</v>
      </c>
      <c r="I5" s="2">
        <v>4</v>
      </c>
      <c r="J5" s="2">
        <v>0</v>
      </c>
      <c r="K5" s="2">
        <v>4</v>
      </c>
      <c r="L5" s="2">
        <v>0.03</v>
      </c>
      <c r="M5" s="2">
        <v>4</v>
      </c>
      <c r="N5" s="2">
        <v>0.03</v>
      </c>
      <c r="O5" s="2">
        <v>4</v>
      </c>
      <c r="P5" s="2">
        <v>20</v>
      </c>
      <c r="Q5" s="2">
        <v>4</v>
      </c>
      <c r="R5" s="2">
        <v>95.196299999999994</v>
      </c>
      <c r="S5" s="2">
        <v>4</v>
      </c>
      <c r="T5" s="2">
        <v>0.05</v>
      </c>
    </row>
    <row r="6" spans="1:20" x14ac:dyDescent="0.25">
      <c r="A6" s="2">
        <v>5</v>
      </c>
      <c r="B6" s="2">
        <v>316.584</v>
      </c>
      <c r="C6" s="2">
        <v>5</v>
      </c>
      <c r="D6" s="2">
        <v>121.44999999999999</v>
      </c>
      <c r="E6" s="2">
        <v>5</v>
      </c>
      <c r="F6" s="2">
        <v>37.845000000000006</v>
      </c>
      <c r="G6" s="2">
        <v>5</v>
      </c>
      <c r="H6" s="2">
        <v>56.25</v>
      </c>
      <c r="I6" s="2">
        <v>5</v>
      </c>
      <c r="J6" s="2">
        <v>8</v>
      </c>
      <c r="K6" s="2">
        <v>5</v>
      </c>
      <c r="L6" s="2">
        <v>0.03</v>
      </c>
      <c r="M6" s="2">
        <v>5</v>
      </c>
      <c r="N6" s="2">
        <v>0.03</v>
      </c>
      <c r="O6" s="2">
        <v>5</v>
      </c>
      <c r="P6" s="2">
        <v>20</v>
      </c>
      <c r="Q6" s="2">
        <v>5</v>
      </c>
      <c r="R6" s="2">
        <v>88.4876</v>
      </c>
      <c r="S6" s="2">
        <v>5</v>
      </c>
      <c r="T6" s="2">
        <v>0.05</v>
      </c>
    </row>
    <row r="7" spans="1:20" x14ac:dyDescent="0.25">
      <c r="A7" s="2">
        <v>6</v>
      </c>
      <c r="B7" s="2">
        <v>414.21600000000001</v>
      </c>
      <c r="C7" s="2">
        <v>6</v>
      </c>
      <c r="D7" s="2">
        <v>174.93</v>
      </c>
      <c r="E7" s="2">
        <v>6</v>
      </c>
      <c r="F7" s="2">
        <v>50.775000000000006</v>
      </c>
      <c r="G7" s="2">
        <v>6</v>
      </c>
      <c r="H7" s="2">
        <v>83.25</v>
      </c>
      <c r="I7" s="2">
        <v>6</v>
      </c>
      <c r="J7" s="2">
        <v>43.2</v>
      </c>
      <c r="K7" s="2">
        <v>6</v>
      </c>
      <c r="L7" s="2">
        <v>0.03</v>
      </c>
      <c r="M7" s="2">
        <v>6</v>
      </c>
      <c r="N7" s="2">
        <v>0.03</v>
      </c>
      <c r="O7" s="2">
        <v>6</v>
      </c>
      <c r="P7" s="2">
        <v>20</v>
      </c>
      <c r="Q7" s="2">
        <v>6</v>
      </c>
      <c r="R7" s="2">
        <v>78.0154</v>
      </c>
      <c r="S7" s="2">
        <v>6</v>
      </c>
      <c r="T7" s="2">
        <v>0.05</v>
      </c>
    </row>
    <row r="8" spans="1:20" x14ac:dyDescent="0.25">
      <c r="A8" s="2">
        <v>7</v>
      </c>
      <c r="B8" s="2">
        <v>498.38400000000001</v>
      </c>
      <c r="C8" s="2">
        <v>7</v>
      </c>
      <c r="D8" s="2">
        <v>192.67499999999998</v>
      </c>
      <c r="E8" s="2">
        <v>7</v>
      </c>
      <c r="F8" s="2">
        <v>69.644999999999996</v>
      </c>
      <c r="G8" s="2">
        <v>7</v>
      </c>
      <c r="H8" s="2">
        <v>85.95</v>
      </c>
      <c r="I8" s="2">
        <v>7</v>
      </c>
      <c r="J8" s="2">
        <v>111.60000000000001</v>
      </c>
      <c r="K8" s="2">
        <v>7</v>
      </c>
      <c r="L8" s="2">
        <v>0.03</v>
      </c>
      <c r="M8" s="2">
        <v>7</v>
      </c>
      <c r="N8" s="2">
        <v>0.03</v>
      </c>
      <c r="O8" s="2">
        <v>7</v>
      </c>
      <c r="P8" s="2">
        <v>20</v>
      </c>
      <c r="Q8" s="2">
        <v>7</v>
      </c>
      <c r="R8" s="2">
        <v>76.145600000000002</v>
      </c>
      <c r="S8" s="2">
        <v>7</v>
      </c>
      <c r="T8" s="2">
        <v>0.05</v>
      </c>
    </row>
    <row r="9" spans="1:20" x14ac:dyDescent="0.25">
      <c r="A9" s="2">
        <v>8</v>
      </c>
      <c r="B9" s="2">
        <v>603.21600000000001</v>
      </c>
      <c r="C9" s="2">
        <v>8</v>
      </c>
      <c r="D9" s="2">
        <v>241.07999999999998</v>
      </c>
      <c r="E9" s="2">
        <v>8</v>
      </c>
      <c r="F9" s="2">
        <v>98.715000000000003</v>
      </c>
      <c r="G9" s="2">
        <v>8</v>
      </c>
      <c r="H9" s="2">
        <v>113.85</v>
      </c>
      <c r="I9" s="2">
        <v>8</v>
      </c>
      <c r="J9" s="2">
        <v>207.6</v>
      </c>
      <c r="K9" s="2">
        <v>8</v>
      </c>
      <c r="L9" s="2">
        <v>0.03</v>
      </c>
      <c r="M9" s="2">
        <v>8</v>
      </c>
      <c r="N9" s="2">
        <v>0.03</v>
      </c>
      <c r="O9" s="2">
        <v>8</v>
      </c>
      <c r="P9" s="2">
        <v>20</v>
      </c>
      <c r="Q9" s="2">
        <v>8</v>
      </c>
      <c r="R9" s="2">
        <v>78.039000000000001</v>
      </c>
      <c r="S9" s="2">
        <v>8</v>
      </c>
      <c r="T9" s="2">
        <v>0.05</v>
      </c>
    </row>
    <row r="10" spans="1:20" x14ac:dyDescent="0.25">
      <c r="A10" s="2">
        <v>9</v>
      </c>
      <c r="B10" s="2">
        <v>634.60799999999995</v>
      </c>
      <c r="C10" s="2">
        <v>9</v>
      </c>
      <c r="D10" s="2">
        <v>267.19</v>
      </c>
      <c r="E10" s="2">
        <v>9</v>
      </c>
      <c r="F10" s="2">
        <v>121.755</v>
      </c>
      <c r="G10" s="2">
        <v>9</v>
      </c>
      <c r="H10" s="2">
        <v>107.1</v>
      </c>
      <c r="I10" s="2">
        <v>9</v>
      </c>
      <c r="J10" s="2">
        <v>296.95999999999998</v>
      </c>
      <c r="K10" s="2">
        <v>9</v>
      </c>
      <c r="L10" s="2">
        <v>0.06</v>
      </c>
      <c r="M10" s="2">
        <v>9</v>
      </c>
      <c r="N10" s="2">
        <v>0.03</v>
      </c>
      <c r="O10" s="2">
        <v>9</v>
      </c>
      <c r="P10" s="2">
        <v>20</v>
      </c>
      <c r="Q10" s="2">
        <v>9</v>
      </c>
      <c r="R10" s="2">
        <v>78.319500000000005</v>
      </c>
      <c r="S10" s="2">
        <v>9</v>
      </c>
      <c r="T10" s="2">
        <v>0.05</v>
      </c>
    </row>
    <row r="11" spans="1:20" x14ac:dyDescent="0.25">
      <c r="A11" s="2">
        <v>10</v>
      </c>
      <c r="B11" s="2">
        <v>644.61599999999999</v>
      </c>
      <c r="C11" s="2">
        <v>10</v>
      </c>
      <c r="D11" s="2">
        <v>310.55500000000001</v>
      </c>
      <c r="E11" s="2">
        <v>10</v>
      </c>
      <c r="F11" s="2">
        <v>138.57</v>
      </c>
      <c r="G11" s="2">
        <v>10</v>
      </c>
      <c r="H11" s="2">
        <v>110.25000000000001</v>
      </c>
      <c r="I11" s="2">
        <v>10</v>
      </c>
      <c r="J11" s="2">
        <v>367.36</v>
      </c>
      <c r="K11" s="2">
        <v>10</v>
      </c>
      <c r="L11" s="2">
        <v>0.06</v>
      </c>
      <c r="M11" s="2">
        <v>10</v>
      </c>
      <c r="N11" s="2">
        <v>0.03</v>
      </c>
      <c r="O11" s="2">
        <v>10</v>
      </c>
      <c r="P11" s="2">
        <v>20</v>
      </c>
      <c r="Q11" s="2">
        <v>10</v>
      </c>
      <c r="R11" s="2">
        <v>74.836600000000004</v>
      </c>
      <c r="S11" s="2">
        <v>10</v>
      </c>
      <c r="T11" s="2">
        <v>0.05</v>
      </c>
    </row>
    <row r="12" spans="1:20" x14ac:dyDescent="0.25">
      <c r="A12" s="2">
        <v>11</v>
      </c>
      <c r="B12" s="2">
        <v>643.17599999999993</v>
      </c>
      <c r="C12" s="2">
        <v>11</v>
      </c>
      <c r="D12" s="2">
        <v>329.245</v>
      </c>
      <c r="E12" s="2">
        <v>11</v>
      </c>
      <c r="F12" s="2">
        <v>150</v>
      </c>
      <c r="G12" s="2">
        <v>11</v>
      </c>
      <c r="H12" s="2">
        <v>123.75</v>
      </c>
      <c r="I12" s="2">
        <v>11</v>
      </c>
      <c r="J12" s="2">
        <v>390.2</v>
      </c>
      <c r="K12" s="2">
        <v>11</v>
      </c>
      <c r="L12" s="2">
        <v>0.06</v>
      </c>
      <c r="M12" s="2">
        <v>11</v>
      </c>
      <c r="N12" s="2">
        <v>0.03</v>
      </c>
      <c r="O12" s="2">
        <v>11</v>
      </c>
      <c r="P12" s="2">
        <v>20</v>
      </c>
      <c r="Q12" s="2">
        <v>11</v>
      </c>
      <c r="R12" s="2">
        <v>70.278300000000002</v>
      </c>
      <c r="S12" s="2">
        <v>11</v>
      </c>
      <c r="T12" s="2">
        <v>0.05</v>
      </c>
    </row>
    <row r="13" spans="1:20" s="5" customFormat="1" x14ac:dyDescent="0.25">
      <c r="A13" s="4">
        <v>12</v>
      </c>
      <c r="B13" s="4">
        <v>657.21600000000001</v>
      </c>
      <c r="C13" s="4">
        <v>12</v>
      </c>
      <c r="D13" s="4">
        <v>343.38499999999999</v>
      </c>
      <c r="E13" s="4">
        <v>12</v>
      </c>
      <c r="F13" s="4">
        <v>149.31</v>
      </c>
      <c r="G13" s="4">
        <v>12</v>
      </c>
      <c r="H13" s="4">
        <v>180</v>
      </c>
      <c r="I13" s="4">
        <v>12</v>
      </c>
      <c r="J13" s="2">
        <v>387.12</v>
      </c>
      <c r="K13" s="4">
        <v>12</v>
      </c>
      <c r="L13" s="4">
        <v>0.1</v>
      </c>
      <c r="M13" s="4">
        <v>12</v>
      </c>
      <c r="N13" s="4">
        <v>0.03</v>
      </c>
      <c r="O13" s="4">
        <v>12</v>
      </c>
      <c r="P13" s="4">
        <v>20</v>
      </c>
      <c r="Q13" s="4">
        <v>12</v>
      </c>
      <c r="R13" s="4">
        <v>64.913700000000006</v>
      </c>
      <c r="S13" s="4">
        <v>12</v>
      </c>
      <c r="T13" s="4">
        <v>0.05</v>
      </c>
    </row>
    <row r="14" spans="1:20" s="5" customFormat="1" x14ac:dyDescent="0.25">
      <c r="A14" s="4">
        <v>13</v>
      </c>
      <c r="B14" s="4">
        <v>668.23199999999997</v>
      </c>
      <c r="C14" s="4">
        <v>13</v>
      </c>
      <c r="D14" s="4">
        <v>331.34499999999997</v>
      </c>
      <c r="E14" s="4">
        <v>13</v>
      </c>
      <c r="F14" s="4">
        <v>150</v>
      </c>
      <c r="G14" s="4">
        <v>13</v>
      </c>
      <c r="H14" s="4">
        <v>175.5</v>
      </c>
      <c r="I14" s="4">
        <v>13</v>
      </c>
      <c r="J14" s="2">
        <v>400</v>
      </c>
      <c r="K14" s="4">
        <v>13</v>
      </c>
      <c r="L14" s="4">
        <v>0.1</v>
      </c>
      <c r="M14" s="4">
        <v>13</v>
      </c>
      <c r="N14" s="4">
        <v>0.03</v>
      </c>
      <c r="O14" s="4"/>
      <c r="P14" s="4"/>
      <c r="Q14" s="4">
        <v>13</v>
      </c>
      <c r="R14" s="4">
        <v>60.355499999999999</v>
      </c>
      <c r="S14" s="4">
        <v>13</v>
      </c>
      <c r="T14" s="4">
        <v>0.05</v>
      </c>
    </row>
    <row r="15" spans="1:20" s="5" customFormat="1" x14ac:dyDescent="0.25">
      <c r="A15" s="4">
        <v>14</v>
      </c>
      <c r="B15" s="4">
        <v>679.32</v>
      </c>
      <c r="C15" s="4">
        <v>14</v>
      </c>
      <c r="D15" s="4">
        <v>338.09999999999997</v>
      </c>
      <c r="E15" s="4">
        <v>14</v>
      </c>
      <c r="F15" s="4">
        <v>148.48500000000001</v>
      </c>
      <c r="G15" s="4">
        <v>14</v>
      </c>
      <c r="H15" s="4">
        <v>171</v>
      </c>
      <c r="I15" s="4">
        <v>14</v>
      </c>
      <c r="J15" s="2">
        <v>361.6</v>
      </c>
      <c r="K15" s="4">
        <v>14</v>
      </c>
      <c r="L15" s="4">
        <v>0.1</v>
      </c>
      <c r="M15" s="4">
        <v>14</v>
      </c>
      <c r="N15" s="4">
        <v>0.03</v>
      </c>
      <c r="O15" s="4"/>
      <c r="P15" s="4"/>
      <c r="Q15" s="4">
        <v>14</v>
      </c>
      <c r="R15" s="4">
        <v>59.291899999999998</v>
      </c>
      <c r="S15" s="4">
        <v>14</v>
      </c>
      <c r="T15" s="4">
        <v>0.05</v>
      </c>
    </row>
    <row r="16" spans="1:20" x14ac:dyDescent="0.25">
      <c r="A16" s="2">
        <v>15</v>
      </c>
      <c r="B16" s="2">
        <v>689.04</v>
      </c>
      <c r="C16" s="2">
        <v>15</v>
      </c>
      <c r="D16" s="2">
        <v>350</v>
      </c>
      <c r="E16" s="2">
        <v>15</v>
      </c>
      <c r="F16" s="2">
        <v>144.15</v>
      </c>
      <c r="G16" s="2">
        <v>15</v>
      </c>
      <c r="H16" s="2">
        <v>112.5</v>
      </c>
      <c r="I16" s="2">
        <v>15</v>
      </c>
      <c r="J16" s="2">
        <v>324.2</v>
      </c>
      <c r="K16" s="2">
        <v>15</v>
      </c>
      <c r="L16" s="4">
        <v>0.1</v>
      </c>
      <c r="M16" s="2">
        <v>15</v>
      </c>
      <c r="N16" s="2">
        <v>0.03</v>
      </c>
      <c r="O16" s="2"/>
      <c r="P16" s="2"/>
      <c r="Q16" s="2">
        <v>15</v>
      </c>
      <c r="R16" s="2">
        <v>53.6584</v>
      </c>
      <c r="S16" s="2">
        <v>15</v>
      </c>
      <c r="T16" s="2">
        <v>0.05</v>
      </c>
    </row>
    <row r="17" spans="1:21" x14ac:dyDescent="0.25">
      <c r="A17" s="2">
        <v>16</v>
      </c>
      <c r="B17" s="2">
        <v>691.70399999999995</v>
      </c>
      <c r="C17" s="2">
        <v>16</v>
      </c>
      <c r="D17" s="2">
        <v>328.47500000000002</v>
      </c>
      <c r="E17" s="2">
        <v>16</v>
      </c>
      <c r="F17" s="2">
        <v>136.22999999999999</v>
      </c>
      <c r="G17" s="2">
        <v>16</v>
      </c>
      <c r="H17" s="2">
        <v>91.8</v>
      </c>
      <c r="I17" s="2">
        <v>16</v>
      </c>
      <c r="J17" s="2">
        <v>279.2</v>
      </c>
      <c r="K17" s="2">
        <v>16</v>
      </c>
      <c r="L17" s="4">
        <v>0.1</v>
      </c>
      <c r="M17" s="2">
        <v>16</v>
      </c>
      <c r="N17" s="2">
        <v>0.03</v>
      </c>
      <c r="O17" s="2"/>
      <c r="P17" s="2"/>
      <c r="Q17" s="2">
        <v>16</v>
      </c>
      <c r="R17" s="2">
        <v>58.239899999999999</v>
      </c>
      <c r="S17" s="2">
        <v>16</v>
      </c>
      <c r="T17" s="2">
        <v>0.05</v>
      </c>
    </row>
    <row r="18" spans="1:21" x14ac:dyDescent="0.25">
      <c r="A18" s="2">
        <v>17</v>
      </c>
      <c r="B18" s="2">
        <v>695.59199999999998</v>
      </c>
      <c r="C18" s="2">
        <v>17</v>
      </c>
      <c r="D18" s="2">
        <v>331.83500000000004</v>
      </c>
      <c r="E18" s="2">
        <v>17</v>
      </c>
      <c r="F18" s="2">
        <v>120.075</v>
      </c>
      <c r="G18" s="2">
        <v>17</v>
      </c>
      <c r="H18" s="2">
        <v>94.949999999999989</v>
      </c>
      <c r="I18" s="2">
        <v>17</v>
      </c>
      <c r="J18" s="2">
        <v>187</v>
      </c>
      <c r="K18" s="2">
        <v>17</v>
      </c>
      <c r="L18" s="4">
        <v>0.1</v>
      </c>
      <c r="M18" s="2">
        <v>17</v>
      </c>
      <c r="N18" s="2">
        <v>0.03</v>
      </c>
      <c r="O18" s="2"/>
      <c r="P18" s="2"/>
      <c r="Q18" s="2">
        <v>17</v>
      </c>
      <c r="R18" s="2">
        <v>59.595999999999997</v>
      </c>
      <c r="S18" s="2">
        <v>17</v>
      </c>
      <c r="T18" s="2">
        <v>0.05</v>
      </c>
    </row>
    <row r="19" spans="1:21" x14ac:dyDescent="0.25">
      <c r="A19" s="2">
        <v>18</v>
      </c>
      <c r="B19" s="2">
        <v>720</v>
      </c>
      <c r="C19" s="2">
        <v>18</v>
      </c>
      <c r="D19" s="2">
        <v>307.78999999999996</v>
      </c>
      <c r="E19" s="2">
        <v>18</v>
      </c>
      <c r="F19" s="2">
        <v>110.37</v>
      </c>
      <c r="G19" s="2">
        <v>18</v>
      </c>
      <c r="H19" s="2">
        <v>87.75</v>
      </c>
      <c r="I19" s="2">
        <v>18</v>
      </c>
      <c r="J19" s="2">
        <v>100.8</v>
      </c>
      <c r="K19" s="2">
        <v>18</v>
      </c>
      <c r="L19" s="4">
        <v>0.1</v>
      </c>
      <c r="M19" s="2">
        <v>18</v>
      </c>
      <c r="N19" s="2">
        <v>0.03</v>
      </c>
      <c r="O19" s="2"/>
      <c r="P19" s="2"/>
      <c r="Q19" s="2">
        <v>18</v>
      </c>
      <c r="R19" s="2">
        <v>57.994500000000002</v>
      </c>
      <c r="S19" s="2">
        <v>18</v>
      </c>
      <c r="T19" s="2">
        <v>0.05</v>
      </c>
    </row>
    <row r="20" spans="1:21" s="5" customFormat="1" x14ac:dyDescent="0.25">
      <c r="A20" s="4">
        <v>19</v>
      </c>
      <c r="B20" s="4">
        <v>719.06400000000008</v>
      </c>
      <c r="C20" s="4">
        <v>19</v>
      </c>
      <c r="D20" s="4">
        <v>313.91500000000002</v>
      </c>
      <c r="E20" s="4">
        <v>19</v>
      </c>
      <c r="F20" s="4">
        <v>98.49</v>
      </c>
      <c r="G20" s="4">
        <v>19</v>
      </c>
      <c r="H20" s="4">
        <v>148.5</v>
      </c>
      <c r="I20" s="4">
        <v>19</v>
      </c>
      <c r="J20" s="2">
        <v>37.6</v>
      </c>
      <c r="K20" s="4">
        <v>19</v>
      </c>
      <c r="L20" s="4">
        <v>0.06</v>
      </c>
      <c r="M20" s="4">
        <v>19</v>
      </c>
      <c r="N20" s="4">
        <v>0.03</v>
      </c>
      <c r="O20" s="4"/>
      <c r="P20" s="4"/>
      <c r="Q20" s="4">
        <v>19</v>
      </c>
      <c r="R20" s="4">
        <v>51.285699999999999</v>
      </c>
      <c r="S20" s="4">
        <v>19</v>
      </c>
      <c r="T20" s="4">
        <v>0.05</v>
      </c>
    </row>
    <row r="21" spans="1:21" s="5" customFormat="1" x14ac:dyDescent="0.25">
      <c r="A21" s="4">
        <v>20</v>
      </c>
      <c r="B21" s="4">
        <v>690.76800000000003</v>
      </c>
      <c r="C21" s="4">
        <v>20</v>
      </c>
      <c r="D21" s="4">
        <v>291.89999999999998</v>
      </c>
      <c r="E21" s="4">
        <v>20</v>
      </c>
      <c r="F21" s="4">
        <v>86.625</v>
      </c>
      <c r="G21" s="4">
        <v>20</v>
      </c>
      <c r="H21" s="4">
        <v>175.5</v>
      </c>
      <c r="I21" s="4">
        <v>20</v>
      </c>
      <c r="J21" s="2">
        <v>8</v>
      </c>
      <c r="K21" s="4">
        <v>20</v>
      </c>
      <c r="L21" s="4">
        <v>0.06</v>
      </c>
      <c r="M21" s="4">
        <v>20</v>
      </c>
      <c r="N21" s="4">
        <v>0.03</v>
      </c>
      <c r="O21" s="4"/>
      <c r="P21" s="4"/>
      <c r="Q21" s="4">
        <v>20</v>
      </c>
      <c r="R21" s="4">
        <v>42.964399999999998</v>
      </c>
      <c r="S21" s="4">
        <v>20</v>
      </c>
      <c r="T21" s="4">
        <v>0.05</v>
      </c>
    </row>
    <row r="22" spans="1:21" s="5" customFormat="1" x14ac:dyDescent="0.25">
      <c r="A22" s="4">
        <v>21</v>
      </c>
      <c r="B22" s="4">
        <v>619.41599999999994</v>
      </c>
      <c r="C22" s="4">
        <v>21</v>
      </c>
      <c r="D22" s="4">
        <v>284.69</v>
      </c>
      <c r="E22" s="4">
        <v>21</v>
      </c>
      <c r="F22" s="4">
        <v>77.400000000000006</v>
      </c>
      <c r="G22" s="4">
        <v>21</v>
      </c>
      <c r="H22" s="4">
        <v>180</v>
      </c>
      <c r="I22" s="4">
        <v>21</v>
      </c>
      <c r="J22" s="2">
        <v>0.4</v>
      </c>
      <c r="K22" s="4">
        <v>21</v>
      </c>
      <c r="L22" s="2">
        <v>0.03</v>
      </c>
      <c r="M22" s="4">
        <v>21</v>
      </c>
      <c r="N22" s="4">
        <v>0.03</v>
      </c>
      <c r="O22" s="4"/>
      <c r="P22" s="4"/>
      <c r="Q22" s="4">
        <v>21</v>
      </c>
      <c r="R22" s="4">
        <v>34.104799999999997</v>
      </c>
      <c r="S22" s="4">
        <v>21</v>
      </c>
      <c r="T22" s="4">
        <v>0.05</v>
      </c>
    </row>
    <row r="23" spans="1:21" s="5" customFormat="1" x14ac:dyDescent="0.25">
      <c r="A23" s="4">
        <v>22</v>
      </c>
      <c r="B23" s="4">
        <v>515.01600000000008</v>
      </c>
      <c r="C23" s="4">
        <v>22</v>
      </c>
      <c r="D23" s="4">
        <v>238.31499999999997</v>
      </c>
      <c r="E23" s="4">
        <v>22</v>
      </c>
      <c r="F23" s="4">
        <v>66.33</v>
      </c>
      <c r="G23" s="4">
        <v>22</v>
      </c>
      <c r="H23" s="4">
        <v>139.94999999999999</v>
      </c>
      <c r="I23" s="4">
        <v>22</v>
      </c>
      <c r="J23" s="2">
        <v>0</v>
      </c>
      <c r="K23" s="4">
        <v>22</v>
      </c>
      <c r="L23" s="2">
        <v>0.03</v>
      </c>
      <c r="M23" s="4">
        <v>22</v>
      </c>
      <c r="N23" s="4">
        <v>0.03</v>
      </c>
      <c r="O23" s="4"/>
      <c r="P23" s="4"/>
      <c r="Q23" s="4">
        <v>22</v>
      </c>
      <c r="R23" s="4">
        <v>30.890899999999998</v>
      </c>
      <c r="S23" s="4">
        <v>22</v>
      </c>
      <c r="T23" s="4">
        <v>0.05</v>
      </c>
    </row>
    <row r="24" spans="1:21" x14ac:dyDescent="0.25">
      <c r="A24" s="2">
        <v>23</v>
      </c>
      <c r="B24" s="2">
        <v>410.18399999999997</v>
      </c>
      <c r="C24" s="2">
        <v>23</v>
      </c>
      <c r="D24" s="2">
        <v>170.905</v>
      </c>
      <c r="E24" s="2">
        <v>23</v>
      </c>
      <c r="F24" s="2">
        <v>52.124999999999993</v>
      </c>
      <c r="G24" s="2">
        <v>23</v>
      </c>
      <c r="H24" s="2">
        <v>94.949999999999989</v>
      </c>
      <c r="I24" s="2">
        <v>23</v>
      </c>
      <c r="J24" s="2">
        <v>0</v>
      </c>
      <c r="K24" s="2">
        <v>23</v>
      </c>
      <c r="L24" s="2">
        <v>0.03</v>
      </c>
      <c r="M24" s="2">
        <v>23</v>
      </c>
      <c r="N24" s="2">
        <v>0.03</v>
      </c>
      <c r="O24" s="2"/>
      <c r="P24" s="2"/>
      <c r="Q24" s="2">
        <v>23</v>
      </c>
      <c r="R24" s="2">
        <v>27.6768</v>
      </c>
      <c r="S24" s="2">
        <v>23</v>
      </c>
      <c r="T24" s="2">
        <v>0.05</v>
      </c>
    </row>
    <row r="25" spans="1:21" x14ac:dyDescent="0.25">
      <c r="A25" s="2">
        <v>24</v>
      </c>
      <c r="B25" s="2">
        <v>292.10399999999998</v>
      </c>
      <c r="C25" s="2">
        <v>24</v>
      </c>
      <c r="D25" s="2">
        <v>146.61500000000001</v>
      </c>
      <c r="E25" s="2">
        <v>24</v>
      </c>
      <c r="F25" s="2">
        <v>38.535000000000004</v>
      </c>
      <c r="G25" s="2">
        <v>24</v>
      </c>
      <c r="H25" s="2">
        <v>59.400000000000006</v>
      </c>
      <c r="I25" s="2">
        <v>24</v>
      </c>
      <c r="J25" s="2">
        <v>0</v>
      </c>
      <c r="K25" s="2">
        <v>24</v>
      </c>
      <c r="L25" s="2">
        <v>0.03</v>
      </c>
      <c r="M25" s="2">
        <v>24</v>
      </c>
      <c r="N25" s="2">
        <v>0.03</v>
      </c>
      <c r="O25" s="2"/>
      <c r="P25" s="2"/>
      <c r="Q25" s="2">
        <v>24</v>
      </c>
      <c r="R25" s="2">
        <v>27.688500000000001</v>
      </c>
      <c r="S25" s="2">
        <v>24</v>
      </c>
      <c r="T25" s="2">
        <v>0.05</v>
      </c>
    </row>
    <row r="29" spans="1:21" x14ac:dyDescent="0.25">
      <c r="J29" s="1">
        <v>252</v>
      </c>
      <c r="N29" s="1" cm="1">
        <f t="array" ref="N29:N52">L$31*R2:R25</f>
        <v>334.40879999999999</v>
      </c>
      <c r="P29" s="1">
        <f>N29/4</f>
        <v>83.602199999999996</v>
      </c>
      <c r="R29" s="1">
        <v>83.602199999999996</v>
      </c>
      <c r="T29" s="1">
        <f>R298</f>
        <v>0</v>
      </c>
      <c r="U29" s="1">
        <f>R29*1</f>
        <v>83.602199999999996</v>
      </c>
    </row>
    <row r="30" spans="1:21" x14ac:dyDescent="0.25">
      <c r="N30" s="1">
        <v>345.20800000000003</v>
      </c>
      <c r="P30" s="1">
        <f t="shared" ref="P30:P52" si="0">N30/4</f>
        <v>86.302000000000007</v>
      </c>
      <c r="R30" s="1">
        <v>86.302000000000007</v>
      </c>
      <c r="U30" s="1">
        <f t="shared" ref="U30:U52" si="1">R30*1</f>
        <v>86.302000000000007</v>
      </c>
    </row>
    <row r="31" spans="1:21" x14ac:dyDescent="0.25">
      <c r="F31" s="1">
        <v>2</v>
      </c>
      <c r="H31" s="1">
        <f>F$31*J2</f>
        <v>0</v>
      </c>
      <c r="J31" s="1">
        <f>2*0</f>
        <v>0</v>
      </c>
      <c r="K31" s="1">
        <f>1*J31</f>
        <v>0</v>
      </c>
      <c r="L31" s="1">
        <v>4</v>
      </c>
      <c r="N31" s="1">
        <v>401.16800000000001</v>
      </c>
      <c r="P31" s="1">
        <f t="shared" si="0"/>
        <v>100.292</v>
      </c>
      <c r="R31" s="1">
        <v>100.292</v>
      </c>
      <c r="U31" s="1">
        <f t="shared" si="1"/>
        <v>100.292</v>
      </c>
    </row>
    <row r="32" spans="1:21" x14ac:dyDescent="0.25">
      <c r="H32" s="1">
        <f t="shared" ref="H32:H54" si="2">F$31*J3</f>
        <v>0</v>
      </c>
      <c r="J32" s="1">
        <v>0</v>
      </c>
      <c r="K32" s="1">
        <f t="shared" ref="K32:K54" si="3">1*J32</f>
        <v>0</v>
      </c>
      <c r="N32" s="1">
        <v>380.78519999999997</v>
      </c>
      <c r="P32" s="1">
        <f t="shared" si="0"/>
        <v>95.196299999999994</v>
      </c>
      <c r="R32" s="1">
        <v>95.196299999999994</v>
      </c>
      <c r="U32" s="1">
        <f t="shared" si="1"/>
        <v>95.196299999999994</v>
      </c>
    </row>
    <row r="33" spans="2:21" x14ac:dyDescent="0.25">
      <c r="B33" s="1">
        <v>283.24800000000005</v>
      </c>
      <c r="D33" s="1">
        <v>141.62400000000002</v>
      </c>
      <c r="F33" s="1">
        <f>0.75*B33</f>
        <v>212.43600000000004</v>
      </c>
      <c r="H33" s="1">
        <f t="shared" si="2"/>
        <v>0</v>
      </c>
      <c r="J33" s="1">
        <v>0</v>
      </c>
      <c r="K33" s="1">
        <f t="shared" si="3"/>
        <v>0</v>
      </c>
      <c r="N33" s="1">
        <v>353.9504</v>
      </c>
      <c r="P33" s="1">
        <f t="shared" si="0"/>
        <v>88.4876</v>
      </c>
      <c r="R33" s="1">
        <v>88.4876</v>
      </c>
      <c r="T33" s="1">
        <v>4</v>
      </c>
      <c r="U33" s="1">
        <f t="shared" si="1"/>
        <v>88.4876</v>
      </c>
    </row>
    <row r="34" spans="2:21" x14ac:dyDescent="0.25">
      <c r="B34" s="1">
        <v>282.45599999999996</v>
      </c>
      <c r="D34" s="1">
        <v>141.22799999999998</v>
      </c>
      <c r="F34" s="1">
        <f t="shared" ref="F34:F56" si="4">0.75*B34</f>
        <v>211.84199999999998</v>
      </c>
      <c r="H34" s="1">
        <f t="shared" si="2"/>
        <v>0</v>
      </c>
      <c r="J34" s="1">
        <v>0</v>
      </c>
      <c r="K34" s="1">
        <f t="shared" si="3"/>
        <v>0</v>
      </c>
      <c r="N34" s="1">
        <v>312.0616</v>
      </c>
      <c r="P34" s="1">
        <f t="shared" si="0"/>
        <v>78.0154</v>
      </c>
      <c r="R34" s="1">
        <v>78.0154</v>
      </c>
      <c r="U34" s="1">
        <f t="shared" si="1"/>
        <v>78.0154</v>
      </c>
    </row>
    <row r="35" spans="2:21" x14ac:dyDescent="0.25">
      <c r="B35" s="1">
        <v>271.584</v>
      </c>
      <c r="D35" s="1">
        <v>135.792</v>
      </c>
      <c r="F35" s="1">
        <f t="shared" si="4"/>
        <v>203.68799999999999</v>
      </c>
      <c r="H35" s="1">
        <f t="shared" si="2"/>
        <v>16</v>
      </c>
      <c r="J35" s="1">
        <v>8</v>
      </c>
      <c r="K35" s="1">
        <f t="shared" si="3"/>
        <v>8</v>
      </c>
      <c r="N35" s="1">
        <v>304.58240000000001</v>
      </c>
      <c r="P35" s="1">
        <f t="shared" si="0"/>
        <v>76.145600000000002</v>
      </c>
      <c r="R35" s="1">
        <v>76.145600000000002</v>
      </c>
      <c r="U35" s="1">
        <f t="shared" si="1"/>
        <v>76.145600000000002</v>
      </c>
    </row>
    <row r="36" spans="2:21" x14ac:dyDescent="0.25">
      <c r="B36" s="1">
        <v>268.70400000000001</v>
      </c>
      <c r="D36" s="1">
        <v>134.352</v>
      </c>
      <c r="F36" s="1">
        <f t="shared" si="4"/>
        <v>201.52800000000002</v>
      </c>
      <c r="H36" s="1">
        <f t="shared" si="2"/>
        <v>86.4</v>
      </c>
      <c r="J36" s="1">
        <v>43.2</v>
      </c>
      <c r="K36" s="1">
        <f t="shared" si="3"/>
        <v>43.2</v>
      </c>
      <c r="N36" s="1">
        <v>312.15600000000001</v>
      </c>
      <c r="P36" s="1">
        <f t="shared" si="0"/>
        <v>78.039000000000001</v>
      </c>
      <c r="R36" s="1">
        <v>78.039000000000001</v>
      </c>
      <c r="U36" s="1">
        <f t="shared" si="1"/>
        <v>78.039000000000001</v>
      </c>
    </row>
    <row r="37" spans="2:21" x14ac:dyDescent="0.25">
      <c r="B37" s="1">
        <v>316.584</v>
      </c>
      <c r="D37" s="1">
        <v>158.292</v>
      </c>
      <c r="F37" s="1">
        <f t="shared" si="4"/>
        <v>237.43799999999999</v>
      </c>
      <c r="H37" s="1">
        <f t="shared" si="2"/>
        <v>223.20000000000002</v>
      </c>
      <c r="J37" s="1">
        <v>111.60000000000001</v>
      </c>
      <c r="K37" s="1">
        <f t="shared" si="3"/>
        <v>111.60000000000001</v>
      </c>
      <c r="N37" s="1">
        <v>313.27800000000002</v>
      </c>
      <c r="P37" s="1">
        <f t="shared" si="0"/>
        <v>78.319500000000005</v>
      </c>
      <c r="R37" s="1">
        <v>78.319500000000005</v>
      </c>
      <c r="U37" s="1">
        <f t="shared" si="1"/>
        <v>78.319500000000005</v>
      </c>
    </row>
    <row r="38" spans="2:21" x14ac:dyDescent="0.25">
      <c r="B38" s="1">
        <v>414.21600000000001</v>
      </c>
      <c r="D38" s="1">
        <v>207.108</v>
      </c>
      <c r="F38" s="1">
        <f t="shared" si="4"/>
        <v>310.66200000000003</v>
      </c>
      <c r="H38" s="1">
        <f t="shared" si="2"/>
        <v>415.2</v>
      </c>
      <c r="J38" s="1">
        <v>207.6</v>
      </c>
      <c r="K38" s="1">
        <f t="shared" si="3"/>
        <v>207.6</v>
      </c>
      <c r="N38" s="1">
        <v>299.34640000000002</v>
      </c>
      <c r="P38" s="1">
        <f t="shared" si="0"/>
        <v>74.836600000000004</v>
      </c>
      <c r="R38" s="1">
        <v>74.836600000000004</v>
      </c>
      <c r="U38" s="1">
        <f t="shared" si="1"/>
        <v>74.836600000000004</v>
      </c>
    </row>
    <row r="39" spans="2:21" x14ac:dyDescent="0.25">
      <c r="B39" s="1">
        <v>498.38400000000001</v>
      </c>
      <c r="D39" s="1">
        <v>249.19200000000001</v>
      </c>
      <c r="F39" s="1">
        <f t="shared" si="4"/>
        <v>373.78800000000001</v>
      </c>
      <c r="H39" s="1">
        <f t="shared" si="2"/>
        <v>593.91999999999996</v>
      </c>
      <c r="J39" s="1">
        <v>296.95999999999998</v>
      </c>
      <c r="K39" s="1">
        <f t="shared" si="3"/>
        <v>296.95999999999998</v>
      </c>
      <c r="N39" s="1">
        <v>281.11320000000001</v>
      </c>
      <c r="P39" s="1">
        <f t="shared" si="0"/>
        <v>70.278300000000002</v>
      </c>
      <c r="R39" s="1">
        <v>70.278300000000002</v>
      </c>
      <c r="U39" s="1">
        <f t="shared" si="1"/>
        <v>70.278300000000002</v>
      </c>
    </row>
    <row r="40" spans="2:21" x14ac:dyDescent="0.25">
      <c r="B40" s="1">
        <v>603.21600000000001</v>
      </c>
      <c r="D40" s="1">
        <v>301.608</v>
      </c>
      <c r="F40" s="1">
        <f t="shared" si="4"/>
        <v>452.41200000000003</v>
      </c>
      <c r="H40" s="1">
        <f t="shared" si="2"/>
        <v>734.72</v>
      </c>
      <c r="J40" s="1">
        <v>367.36</v>
      </c>
      <c r="K40" s="1">
        <f t="shared" si="3"/>
        <v>367.36</v>
      </c>
      <c r="N40" s="1">
        <v>259.65480000000002</v>
      </c>
      <c r="P40" s="1">
        <f t="shared" si="0"/>
        <v>64.913700000000006</v>
      </c>
      <c r="R40" s="1">
        <v>64.913700000000006</v>
      </c>
      <c r="U40" s="1">
        <f t="shared" si="1"/>
        <v>64.913700000000006</v>
      </c>
    </row>
    <row r="41" spans="2:21" x14ac:dyDescent="0.25">
      <c r="B41" s="1">
        <v>634.60799999999995</v>
      </c>
      <c r="D41" s="1">
        <v>317.30399999999997</v>
      </c>
      <c r="F41" s="1">
        <f t="shared" si="4"/>
        <v>475.95599999999996</v>
      </c>
      <c r="H41" s="1">
        <f t="shared" si="2"/>
        <v>780.4</v>
      </c>
      <c r="J41" s="1">
        <v>390.2</v>
      </c>
      <c r="K41" s="1">
        <f t="shared" si="3"/>
        <v>390.2</v>
      </c>
      <c r="N41" s="1">
        <v>241.422</v>
      </c>
      <c r="P41" s="1">
        <f t="shared" si="0"/>
        <v>60.355499999999999</v>
      </c>
      <c r="R41" s="1">
        <v>60.355499999999999</v>
      </c>
      <c r="U41" s="1">
        <f t="shared" si="1"/>
        <v>60.355499999999999</v>
      </c>
    </row>
    <row r="42" spans="2:21" x14ac:dyDescent="0.25">
      <c r="B42" s="1">
        <v>644.61599999999999</v>
      </c>
      <c r="D42" s="1">
        <v>322.30799999999999</v>
      </c>
      <c r="F42" s="1">
        <f t="shared" si="4"/>
        <v>483.46199999999999</v>
      </c>
      <c r="H42" s="1">
        <f t="shared" si="2"/>
        <v>774.24</v>
      </c>
      <c r="J42" s="1">
        <v>387.12</v>
      </c>
      <c r="K42" s="1">
        <f t="shared" si="3"/>
        <v>387.12</v>
      </c>
      <c r="N42" s="1">
        <v>237.16759999999999</v>
      </c>
      <c r="P42" s="1">
        <f t="shared" si="0"/>
        <v>59.291899999999998</v>
      </c>
      <c r="R42" s="1">
        <v>59.291899999999998</v>
      </c>
      <c r="U42" s="1">
        <f t="shared" si="1"/>
        <v>59.291899999999998</v>
      </c>
    </row>
    <row r="43" spans="2:21" x14ac:dyDescent="0.25">
      <c r="B43" s="1">
        <v>643.17599999999993</v>
      </c>
      <c r="D43" s="1">
        <v>321.58799999999997</v>
      </c>
      <c r="F43" s="1">
        <f t="shared" si="4"/>
        <v>482.38199999999995</v>
      </c>
      <c r="H43" s="1">
        <f t="shared" si="2"/>
        <v>800</v>
      </c>
      <c r="J43" s="1">
        <v>400</v>
      </c>
      <c r="K43" s="1">
        <f t="shared" si="3"/>
        <v>400</v>
      </c>
      <c r="N43" s="1">
        <v>214.6336</v>
      </c>
      <c r="P43" s="1">
        <f t="shared" si="0"/>
        <v>53.6584</v>
      </c>
      <c r="R43" s="1">
        <v>53.6584</v>
      </c>
      <c r="U43" s="1">
        <f t="shared" si="1"/>
        <v>53.6584</v>
      </c>
    </row>
    <row r="44" spans="2:21" x14ac:dyDescent="0.25">
      <c r="B44" s="1">
        <v>657.21600000000001</v>
      </c>
      <c r="D44" s="1">
        <v>328.608</v>
      </c>
      <c r="F44" s="1">
        <f t="shared" si="4"/>
        <v>492.91200000000003</v>
      </c>
      <c r="H44" s="1">
        <f>F$31*J15</f>
        <v>723.2</v>
      </c>
      <c r="J44" s="1">
        <v>361.6</v>
      </c>
      <c r="K44" s="1">
        <f t="shared" si="3"/>
        <v>361.6</v>
      </c>
      <c r="N44" s="1">
        <v>232.95959999999999</v>
      </c>
      <c r="P44" s="1">
        <f t="shared" si="0"/>
        <v>58.239899999999999</v>
      </c>
      <c r="R44" s="1">
        <v>58.239899999999999</v>
      </c>
      <c r="U44" s="1">
        <f t="shared" si="1"/>
        <v>58.239899999999999</v>
      </c>
    </row>
    <row r="45" spans="2:21" x14ac:dyDescent="0.25">
      <c r="B45" s="1">
        <v>668.23199999999997</v>
      </c>
      <c r="D45" s="1">
        <v>334.11599999999999</v>
      </c>
      <c r="F45" s="1">
        <f t="shared" si="4"/>
        <v>501.17399999999998</v>
      </c>
      <c r="H45" s="1">
        <f t="shared" si="2"/>
        <v>648.4</v>
      </c>
      <c r="J45" s="1">
        <v>324.2</v>
      </c>
      <c r="K45" s="1">
        <f t="shared" si="3"/>
        <v>324.2</v>
      </c>
      <c r="N45" s="1">
        <v>238.38399999999999</v>
      </c>
      <c r="P45" s="1">
        <f t="shared" si="0"/>
        <v>59.595999999999997</v>
      </c>
      <c r="R45" s="1">
        <v>59.595999999999997</v>
      </c>
      <c r="U45" s="1">
        <f t="shared" si="1"/>
        <v>59.595999999999997</v>
      </c>
    </row>
    <row r="46" spans="2:21" x14ac:dyDescent="0.25">
      <c r="B46" s="1">
        <v>679.32</v>
      </c>
      <c r="D46" s="1">
        <v>339.66</v>
      </c>
      <c r="F46" s="1">
        <f t="shared" si="4"/>
        <v>509.49</v>
      </c>
      <c r="H46" s="1">
        <f t="shared" si="2"/>
        <v>558.4</v>
      </c>
      <c r="J46" s="1">
        <v>279.2</v>
      </c>
      <c r="K46" s="1">
        <f t="shared" si="3"/>
        <v>279.2</v>
      </c>
      <c r="N46" s="1">
        <v>231.97800000000001</v>
      </c>
      <c r="P46" s="1">
        <f t="shared" si="0"/>
        <v>57.994500000000002</v>
      </c>
      <c r="R46" s="1">
        <v>57.994500000000002</v>
      </c>
      <c r="U46" s="1">
        <f t="shared" si="1"/>
        <v>57.994500000000002</v>
      </c>
    </row>
    <row r="47" spans="2:21" x14ac:dyDescent="0.25">
      <c r="B47" s="1">
        <v>689.04</v>
      </c>
      <c r="D47" s="1">
        <v>344.52</v>
      </c>
      <c r="F47" s="1">
        <f t="shared" si="4"/>
        <v>516.78</v>
      </c>
      <c r="H47" s="1">
        <f t="shared" si="2"/>
        <v>374</v>
      </c>
      <c r="J47" s="1">
        <v>187</v>
      </c>
      <c r="K47" s="1">
        <f t="shared" si="3"/>
        <v>187</v>
      </c>
      <c r="N47" s="1">
        <v>205.14279999999999</v>
      </c>
      <c r="P47" s="1">
        <f t="shared" si="0"/>
        <v>51.285699999999999</v>
      </c>
      <c r="R47" s="1">
        <v>51.285699999999999</v>
      </c>
      <c r="U47" s="1">
        <f t="shared" si="1"/>
        <v>51.285699999999999</v>
      </c>
    </row>
    <row r="48" spans="2:21" x14ac:dyDescent="0.25">
      <c r="B48" s="1">
        <v>691.70399999999995</v>
      </c>
      <c r="D48" s="1">
        <v>345.85199999999998</v>
      </c>
      <c r="F48" s="1">
        <f t="shared" si="4"/>
        <v>518.77800000000002</v>
      </c>
      <c r="H48" s="1">
        <f>F$31*J19</f>
        <v>201.6</v>
      </c>
      <c r="J48" s="1">
        <v>100.8</v>
      </c>
      <c r="K48" s="1">
        <f t="shared" si="3"/>
        <v>100.8</v>
      </c>
      <c r="N48" s="1">
        <v>171.85759999999999</v>
      </c>
      <c r="P48" s="1">
        <f t="shared" si="0"/>
        <v>42.964399999999998</v>
      </c>
      <c r="R48" s="1">
        <v>42.964399999999998</v>
      </c>
      <c r="U48" s="1">
        <f t="shared" si="1"/>
        <v>42.964399999999998</v>
      </c>
    </row>
    <row r="49" spans="2:21" x14ac:dyDescent="0.25">
      <c r="B49" s="1">
        <v>695.59199999999998</v>
      </c>
      <c r="D49" s="1">
        <v>347.79599999999999</v>
      </c>
      <c r="F49" s="1">
        <f t="shared" si="4"/>
        <v>521.69399999999996</v>
      </c>
      <c r="H49" s="1">
        <f t="shared" si="2"/>
        <v>75.2</v>
      </c>
      <c r="J49" s="1">
        <v>37.6</v>
      </c>
      <c r="K49" s="1">
        <f t="shared" si="3"/>
        <v>37.6</v>
      </c>
      <c r="N49" s="1">
        <v>136.41919999999999</v>
      </c>
      <c r="P49" s="1">
        <f t="shared" si="0"/>
        <v>34.104799999999997</v>
      </c>
      <c r="R49" s="1">
        <v>34.104799999999997</v>
      </c>
      <c r="U49" s="1">
        <f t="shared" si="1"/>
        <v>34.104799999999997</v>
      </c>
    </row>
    <row r="50" spans="2:21" x14ac:dyDescent="0.25">
      <c r="B50" s="1">
        <v>720</v>
      </c>
      <c r="D50" s="1">
        <v>360</v>
      </c>
      <c r="F50" s="1">
        <f t="shared" si="4"/>
        <v>540</v>
      </c>
      <c r="H50" s="1">
        <f>F$31*J21</f>
        <v>16</v>
      </c>
      <c r="J50" s="1">
        <v>8</v>
      </c>
      <c r="K50" s="1">
        <f t="shared" si="3"/>
        <v>8</v>
      </c>
      <c r="N50" s="1">
        <v>123.56359999999999</v>
      </c>
      <c r="P50" s="1">
        <f t="shared" si="0"/>
        <v>30.890899999999998</v>
      </c>
      <c r="R50" s="1">
        <v>30.890899999999998</v>
      </c>
      <c r="U50" s="1">
        <f t="shared" si="1"/>
        <v>30.890899999999998</v>
      </c>
    </row>
    <row r="51" spans="2:21" x14ac:dyDescent="0.25">
      <c r="B51" s="1">
        <v>719.06400000000008</v>
      </c>
      <c r="D51" s="1">
        <v>359.53200000000004</v>
      </c>
      <c r="F51" s="1">
        <f t="shared" si="4"/>
        <v>539.298</v>
      </c>
      <c r="H51" s="1">
        <f t="shared" si="2"/>
        <v>0.8</v>
      </c>
      <c r="J51" s="1">
        <v>0.4</v>
      </c>
      <c r="K51" s="1">
        <f t="shared" si="3"/>
        <v>0.4</v>
      </c>
      <c r="N51" s="1">
        <v>110.7072</v>
      </c>
      <c r="P51" s="1">
        <f t="shared" si="0"/>
        <v>27.6768</v>
      </c>
      <c r="R51" s="1">
        <v>27.6768</v>
      </c>
      <c r="U51" s="1">
        <f t="shared" si="1"/>
        <v>27.6768</v>
      </c>
    </row>
    <row r="52" spans="2:21" x14ac:dyDescent="0.25">
      <c r="B52" s="1">
        <v>690.76800000000003</v>
      </c>
      <c r="D52" s="1">
        <v>345.38400000000001</v>
      </c>
      <c r="F52" s="1">
        <f t="shared" si="4"/>
        <v>518.07600000000002</v>
      </c>
      <c r="H52" s="1">
        <f t="shared" si="2"/>
        <v>0</v>
      </c>
      <c r="J52" s="1">
        <v>0</v>
      </c>
      <c r="K52" s="1">
        <f t="shared" si="3"/>
        <v>0</v>
      </c>
      <c r="N52" s="1">
        <v>110.754</v>
      </c>
      <c r="P52" s="1">
        <f t="shared" si="0"/>
        <v>27.688500000000001</v>
      </c>
      <c r="R52" s="1">
        <v>27.688500000000001</v>
      </c>
      <c r="U52" s="1">
        <f t="shared" si="1"/>
        <v>27.688500000000001</v>
      </c>
    </row>
    <row r="53" spans="2:21" x14ac:dyDescent="0.25">
      <c r="B53" s="1">
        <v>619.41599999999994</v>
      </c>
      <c r="D53" s="1">
        <v>309.70799999999997</v>
      </c>
      <c r="F53" s="1">
        <f t="shared" si="4"/>
        <v>464.56199999999995</v>
      </c>
      <c r="H53" s="1">
        <f>F$31*J24</f>
        <v>0</v>
      </c>
      <c r="J53" s="1">
        <v>0</v>
      </c>
      <c r="K53" s="1">
        <f t="shared" si="3"/>
        <v>0</v>
      </c>
    </row>
    <row r="54" spans="2:21" x14ac:dyDescent="0.25">
      <c r="B54" s="1">
        <v>515.01600000000008</v>
      </c>
      <c r="D54" s="1">
        <v>257.50800000000004</v>
      </c>
      <c r="F54" s="1">
        <f t="shared" si="4"/>
        <v>386.26200000000006</v>
      </c>
      <c r="H54" s="1">
        <f t="shared" si="2"/>
        <v>0</v>
      </c>
      <c r="J54" s="1">
        <v>0</v>
      </c>
      <c r="K54" s="1">
        <f t="shared" si="3"/>
        <v>0</v>
      </c>
    </row>
    <row r="55" spans="2:21" x14ac:dyDescent="0.25">
      <c r="B55" s="1">
        <v>410.18399999999997</v>
      </c>
      <c r="D55" s="1">
        <v>205.09199999999998</v>
      </c>
      <c r="F55" s="1">
        <f t="shared" si="4"/>
        <v>307.63799999999998</v>
      </c>
      <c r="R55" s="1">
        <f>2*R29</f>
        <v>167.20439999999999</v>
      </c>
    </row>
    <row r="56" spans="2:21" x14ac:dyDescent="0.25">
      <c r="B56" s="1">
        <v>292.10399999999998</v>
      </c>
      <c r="D56" s="1">
        <v>146.05199999999999</v>
      </c>
      <c r="F56" s="1">
        <f t="shared" si="4"/>
        <v>219.07799999999997</v>
      </c>
      <c r="R56" s="1">
        <f t="shared" ref="R56:R78" si="5">2*R30</f>
        <v>172.60400000000001</v>
      </c>
    </row>
    <row r="57" spans="2:21" x14ac:dyDescent="0.25">
      <c r="R57" s="1">
        <f t="shared" si="5"/>
        <v>200.584</v>
      </c>
    </row>
    <row r="58" spans="2:21" x14ac:dyDescent="0.25">
      <c r="R58" s="1">
        <f t="shared" si="5"/>
        <v>190.39259999999999</v>
      </c>
    </row>
    <row r="59" spans="2:21" x14ac:dyDescent="0.25">
      <c r="R59" s="1">
        <f t="shared" si="5"/>
        <v>176.9752</v>
      </c>
    </row>
    <row r="60" spans="2:21" x14ac:dyDescent="0.25">
      <c r="R60" s="1">
        <f t="shared" si="5"/>
        <v>156.0308</v>
      </c>
    </row>
    <row r="61" spans="2:21" x14ac:dyDescent="0.25">
      <c r="R61" s="1">
        <f t="shared" si="5"/>
        <v>152.2912</v>
      </c>
    </row>
    <row r="62" spans="2:21" x14ac:dyDescent="0.25">
      <c r="R62" s="1">
        <f t="shared" si="5"/>
        <v>156.078</v>
      </c>
    </row>
    <row r="63" spans="2:21" x14ac:dyDescent="0.25">
      <c r="R63" s="1">
        <f t="shared" si="5"/>
        <v>156.63900000000001</v>
      </c>
    </row>
    <row r="64" spans="2:21" x14ac:dyDescent="0.25">
      <c r="R64" s="1">
        <f t="shared" si="5"/>
        <v>149.67320000000001</v>
      </c>
    </row>
    <row r="65" spans="18:18" x14ac:dyDescent="0.25">
      <c r="R65" s="1">
        <f t="shared" si="5"/>
        <v>140.5566</v>
      </c>
    </row>
    <row r="66" spans="18:18" x14ac:dyDescent="0.25">
      <c r="R66" s="1">
        <f t="shared" si="5"/>
        <v>129.82740000000001</v>
      </c>
    </row>
    <row r="67" spans="18:18" x14ac:dyDescent="0.25">
      <c r="R67" s="1">
        <f t="shared" si="5"/>
        <v>120.711</v>
      </c>
    </row>
    <row r="68" spans="18:18" x14ac:dyDescent="0.25">
      <c r="R68" s="1">
        <f t="shared" si="5"/>
        <v>118.5838</v>
      </c>
    </row>
    <row r="69" spans="18:18" x14ac:dyDescent="0.25">
      <c r="R69" s="1">
        <f t="shared" si="5"/>
        <v>107.3168</v>
      </c>
    </row>
    <row r="70" spans="18:18" x14ac:dyDescent="0.25">
      <c r="R70" s="1">
        <f t="shared" si="5"/>
        <v>116.4798</v>
      </c>
    </row>
    <row r="71" spans="18:18" x14ac:dyDescent="0.25">
      <c r="R71" s="1">
        <f t="shared" si="5"/>
        <v>119.19199999999999</v>
      </c>
    </row>
    <row r="72" spans="18:18" x14ac:dyDescent="0.25">
      <c r="R72" s="1">
        <f t="shared" si="5"/>
        <v>115.989</v>
      </c>
    </row>
    <row r="73" spans="18:18" x14ac:dyDescent="0.25">
      <c r="R73" s="1">
        <f t="shared" si="5"/>
        <v>102.5714</v>
      </c>
    </row>
    <row r="74" spans="18:18" x14ac:dyDescent="0.25">
      <c r="R74" s="1">
        <f t="shared" si="5"/>
        <v>85.928799999999995</v>
      </c>
    </row>
    <row r="75" spans="18:18" x14ac:dyDescent="0.25">
      <c r="R75" s="1">
        <f t="shared" si="5"/>
        <v>68.209599999999995</v>
      </c>
    </row>
    <row r="76" spans="18:18" x14ac:dyDescent="0.25">
      <c r="R76" s="1">
        <f t="shared" si="5"/>
        <v>61.781799999999997</v>
      </c>
    </row>
    <row r="77" spans="18:18" x14ac:dyDescent="0.25">
      <c r="R77" s="1">
        <f t="shared" si="5"/>
        <v>55.3536</v>
      </c>
    </row>
    <row r="78" spans="18:18" x14ac:dyDescent="0.25">
      <c r="R78" s="1">
        <f t="shared" si="5"/>
        <v>55.377000000000002</v>
      </c>
    </row>
  </sheetData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danial joudaki</cp:lastModifiedBy>
  <dcterms:created xsi:type="dcterms:W3CDTF">2015-06-05T18:17:20Z</dcterms:created>
  <dcterms:modified xsi:type="dcterms:W3CDTF">2014-09-13T18:40:53Z</dcterms:modified>
</cp:coreProperties>
</file>