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ranjbar.hadi\Desktop\"/>
    </mc:Choice>
  </mc:AlternateContent>
  <xr:revisionPtr revIDLastSave="0" documentId="13_ncr:1_{95D8FBDD-C02A-4934-BAA1-128E800C50F3}" xr6:coauthVersionLast="36" xr6:coauthVersionMax="36" xr10:uidLastSave="{00000000-0000-0000-0000-000000000000}"/>
  <bookViews>
    <workbookView xWindow="0" yWindow="0" windowWidth="24980" windowHeight="10160" activeTab="4" xr2:uid="{00000000-000D-0000-FFFF-FFFF00000000}"/>
  </bookViews>
  <sheets>
    <sheet name="محیط دور" sheetId="1" r:id="rId1"/>
    <sheet name="محیط رقابتی" sheetId="2" r:id="rId2"/>
    <sheet name="KSF" sheetId="3" r:id="rId3"/>
    <sheet name="گروه های استراتژیک" sheetId="4" r:id="rId4"/>
    <sheet name="محیط داخلی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F38" i="5"/>
  <c r="F37" i="5"/>
  <c r="F36" i="5"/>
  <c r="F35" i="5"/>
  <c r="F34" i="5"/>
  <c r="G34" i="5" s="1"/>
  <c r="F33" i="5"/>
  <c r="F32" i="5"/>
  <c r="F31" i="5"/>
  <c r="F30" i="5"/>
  <c r="F29" i="5"/>
  <c r="F39" i="5" s="1"/>
  <c r="Q5" i="4"/>
  <c r="P5" i="4"/>
  <c r="O5" i="4"/>
  <c r="N5" i="4"/>
  <c r="D64" i="3"/>
  <c r="E63" i="3" s="1"/>
  <c r="E61" i="3"/>
  <c r="E60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O43" i="3"/>
  <c r="N43" i="3"/>
  <c r="M43" i="3"/>
  <c r="L43" i="3"/>
  <c r="K43" i="3"/>
  <c r="J43" i="3"/>
  <c r="I43" i="3"/>
  <c r="H43" i="3"/>
  <c r="G43" i="3"/>
  <c r="F43" i="3"/>
  <c r="O17" i="3"/>
  <c r="N17" i="3"/>
  <c r="M17" i="3"/>
  <c r="L17" i="3"/>
  <c r="K17" i="3"/>
  <c r="J17" i="3"/>
  <c r="I17" i="3"/>
  <c r="H17" i="3"/>
  <c r="G17" i="3"/>
  <c r="F17" i="3"/>
  <c r="E33" i="2"/>
  <c r="E32" i="2"/>
  <c r="E31" i="2"/>
  <c r="E30" i="2"/>
  <c r="E29" i="2"/>
  <c r="I29" i="2" s="1"/>
  <c r="J29" i="2" s="1"/>
  <c r="E28" i="2"/>
  <c r="E27" i="2"/>
  <c r="E26" i="2"/>
  <c r="E25" i="2"/>
  <c r="E24" i="2"/>
  <c r="E23" i="2"/>
  <c r="E22" i="2"/>
  <c r="I21" i="2"/>
  <c r="J21" i="2" s="1"/>
  <c r="E21" i="2"/>
  <c r="E20" i="2"/>
  <c r="E19" i="2"/>
  <c r="E18" i="2"/>
  <c r="E17" i="2"/>
  <c r="E16" i="2"/>
  <c r="I16" i="2" s="1"/>
  <c r="J16" i="2" s="1"/>
  <c r="E15" i="2"/>
  <c r="E14" i="2"/>
  <c r="E13" i="2"/>
  <c r="E12" i="2"/>
  <c r="E11" i="2"/>
  <c r="I11" i="2" s="1"/>
  <c r="J11" i="2" s="1"/>
  <c r="E10" i="2"/>
  <c r="E9" i="2"/>
  <c r="E8" i="2"/>
  <c r="E7" i="2"/>
  <c r="E6" i="2"/>
  <c r="E5" i="2"/>
  <c r="I5" i="2" s="1"/>
  <c r="J5" i="2" s="1"/>
  <c r="D37" i="1"/>
  <c r="F36" i="1"/>
  <c r="F35" i="1"/>
  <c r="F34" i="1"/>
  <c r="F33" i="1"/>
  <c r="F32" i="1"/>
  <c r="G32" i="1" s="1"/>
  <c r="F31" i="1"/>
  <c r="F30" i="1"/>
  <c r="F29" i="1"/>
  <c r="F28" i="1"/>
  <c r="F37" i="1" s="1"/>
  <c r="F27" i="1"/>
  <c r="G27" i="1" s="1"/>
  <c r="H20" i="1"/>
  <c r="J20" i="1" s="1"/>
  <c r="J19" i="1"/>
  <c r="I19" i="1"/>
  <c r="H19" i="1"/>
  <c r="H18" i="1"/>
  <c r="J18" i="1" s="1"/>
  <c r="H17" i="1"/>
  <c r="J17" i="1" s="1"/>
  <c r="J16" i="1"/>
  <c r="H16" i="1"/>
  <c r="I16" i="1" s="1"/>
  <c r="H15" i="1"/>
  <c r="J15" i="1" s="1"/>
  <c r="H14" i="1"/>
  <c r="J14" i="1" s="1"/>
  <c r="H13" i="1"/>
  <c r="J13" i="1" s="1"/>
  <c r="H12" i="1"/>
  <c r="J12" i="1" s="1"/>
  <c r="J11" i="1"/>
  <c r="I11" i="1"/>
  <c r="H11" i="1"/>
  <c r="H10" i="1"/>
  <c r="J10" i="1" s="1"/>
  <c r="H9" i="1"/>
  <c r="J9" i="1" s="1"/>
  <c r="J8" i="1"/>
  <c r="H8" i="1"/>
  <c r="I8" i="1" s="1"/>
  <c r="H7" i="1"/>
  <c r="J7" i="1" s="1"/>
  <c r="H6" i="1"/>
  <c r="J6" i="1" s="1"/>
  <c r="H5" i="1"/>
  <c r="J5" i="1" s="1"/>
  <c r="G29" i="5" l="1"/>
  <c r="E62" i="3"/>
  <c r="E64" i="3" s="1"/>
  <c r="I6" i="1"/>
  <c r="I14" i="1"/>
  <c r="I9" i="1"/>
  <c r="I17" i="1"/>
  <c r="I12" i="1"/>
  <c r="I20" i="1"/>
  <c r="I7" i="1"/>
  <c r="I15" i="1"/>
  <c r="I10" i="1"/>
  <c r="I18" i="1"/>
  <c r="I5" i="1"/>
  <c r="I13" i="1"/>
  <c r="I21" i="1" l="1"/>
</calcChain>
</file>

<file path=xl/sharedStrings.xml><?xml version="1.0" encoding="utf-8"?>
<sst xmlns="http://schemas.openxmlformats.org/spreadsheetml/2006/main" count="334" uniqueCount="223">
  <si>
    <t>7. تحلیل - محیط خارجی دور</t>
  </si>
  <si>
    <t>جدول 1. اطلاعات محیط بیرونی</t>
  </si>
  <si>
    <t>راهنما:</t>
  </si>
  <si>
    <t>P: Political / سیاسی
E: Economical / اقتصادی
S: Social / اجتماعی و فرهنگی
T: Technological / فناورانه
E: Environmental / محیط زیستی
L: Legal / قانونی</t>
  </si>
  <si>
    <t>به بخش "قدرت چانه زنی تأمین کننده" در شیت تحلیل محیط رقابتی نگاه کنید.
1+ = اثر مثبت ضعیف
4+ = اثر مثبت قوی
1- = اثر منفی ضعیف
4- = اثر منفی شدید</t>
  </si>
  <si>
    <t>به بخش "قدرت چانه زنی مشتریان" در شیت تحلیل محیط رقابتی نگاه کنید.
1+ = اثر مثبت ضعیف
4+ = اثر مثبت قوی
1- = اثر منفی ضعیف
4- = اثر منفی شدید</t>
  </si>
  <si>
    <t>به بخش "رقابت میان فعال فعلی؛ تهدید تازه واردها؛ تهدید کالای جایگزین" در شیت تحلیل محیط رقابتی نگاه کنید.
1+ = اثر مثبت ضعیف
4+ = اثر مثبت قوی
1- = اثر منفی ضعیف
4- = اثر منفی شدید</t>
  </si>
  <si>
    <t xml:space="preserve"> (........ ← ......... ← ........ )</t>
  </si>
  <si>
    <t>فرمول دارد.</t>
  </si>
  <si>
    <t>ردیف</t>
  </si>
  <si>
    <t>حوزه PESTEL</t>
  </si>
  <si>
    <t xml:space="preserve"> شاخص موثر</t>
  </si>
  <si>
    <t>تأثیر بر تأمین کنندگان و اثر آن بر ما</t>
  </si>
  <si>
    <t>تأثیر بر مشتریان و اثر آن بر ما</t>
  </si>
  <si>
    <t>تأثیر بر رقبا و اثر آن بر ما</t>
  </si>
  <si>
    <t>توضیح اثر</t>
  </si>
  <si>
    <t>جمع امتیازها</t>
  </si>
  <si>
    <t>قدرمطلق</t>
  </si>
  <si>
    <t>نوع اثر</t>
  </si>
  <si>
    <t>جدول 2. ماتریس EFE</t>
  </si>
  <si>
    <t>حداکثر 5 فرصت و 5 تهدید بر اساس "جمع امتیاز" هر شاخص مؤثر</t>
  </si>
  <si>
    <t>از تقسیم عدد قدرمطلق بر مجموع قدرمطلق.</t>
  </si>
  <si>
    <t>امتیاز (عملکرد واقعی و فعلی سازمان نسبت بهره گیری از فرصت ها و کاهش تهدید ها)
1 = 1ضعیف
4 = قوی</t>
  </si>
  <si>
    <t>فرصت / تهدید</t>
  </si>
  <si>
    <t>شاخص مؤثر</t>
  </si>
  <si>
    <t>وزن (اهمیت موضوع در صنعت)</t>
  </si>
  <si>
    <t>عملکرد شرکت</t>
  </si>
  <si>
    <t>امتیاز موزون</t>
  </si>
  <si>
    <t>نمره نهایی</t>
  </si>
  <si>
    <t>فرصت</t>
  </si>
  <si>
    <t>تهدید</t>
  </si>
  <si>
    <t>بعد</t>
  </si>
  <si>
    <t>شاخص مؤثر حوزه غذا</t>
  </si>
  <si>
    <t>Political</t>
  </si>
  <si>
    <t>سیاست‌های ناگهانی و متغیر دولت در تنظیم بازار غذا</t>
  </si>
  <si>
    <t>تحریم‌ها و محدودیت‌های وارداتی در تأمین مواد اولیه خاص یا تجهیزات</t>
  </si>
  <si>
    <t>دخالت دستگاه‌های متعدد و موازی در امور تولیدکنندگان غذایی</t>
  </si>
  <si>
    <t>وابستگی بخشی از صنایع غذایی به منابع دولتی (مثل شیر خام یا گندم)</t>
  </si>
  <si>
    <t>رگولاتوری‌های غیرهم‌راستا (وزارت صمت، بهداشت، جهاد کشاورزی)</t>
  </si>
  <si>
    <t xml:space="preserve">Economic </t>
  </si>
  <si>
    <t>نوسانات شدید نرخ ارز</t>
  </si>
  <si>
    <t>تورم بالا و کاهش قدرت خرید مصرف‌کننده</t>
  </si>
  <si>
    <t>افزایش هزینه‌های تولید (دستمزد، برق، حمل‌ونقل)</t>
  </si>
  <si>
    <t>سختی تأمین سرمایه در گردش با نرخ بهره بالا</t>
  </si>
  <si>
    <t>عدم ثبات در قیمت مواد اولیه داخلی (شکر، شیر، آرد)</t>
  </si>
  <si>
    <t xml:space="preserve">Social </t>
  </si>
  <si>
    <t>کاهش مصرف کالاهای غیراساسی و تمایل به خرید روزانه و کوچک‌تر</t>
  </si>
  <si>
    <t>افزایش تقاضا برای غذاهای نیمه‌آماده یا فوری</t>
  </si>
  <si>
    <t>نقش شبکه‌های اجتماعی در آگاهی و واکنش سریع به تخلفات غذایی</t>
  </si>
  <si>
    <t>گرایش قشر متوسط به محصولات ساده‌تر و ارزان‌تر</t>
  </si>
  <si>
    <t>افزایش نگرانی نسبت به کیفیت، بهداشت و تقلب غذایی</t>
  </si>
  <si>
    <t xml:space="preserve">Technological </t>
  </si>
  <si>
    <t>فرسودگی ماشین‌آلات داخلی و عدم توانایی در به‌روزرسانی فناوری</t>
  </si>
  <si>
    <t>دسترسی دشوار به مواد اولیه پیشرفته غذایی (آنزیم‌ها، رنگ‌های طبیعی، امولسیفایرها)</t>
  </si>
  <si>
    <t>سطح پایین تحقیق و توسعه (R&amp;D) - حرکت با آزمون و خطا یا الگوبرداری</t>
  </si>
  <si>
    <t>ضعف زیرساخت لجستیکی فناوری‌محور (سردخانه، ردیابی دیجیتال، RFID)</t>
  </si>
  <si>
    <t xml:space="preserve">Environmental </t>
  </si>
  <si>
    <t>محدودیت منابع آب در بسیاری از استان‌های صنعتی ایران</t>
  </si>
  <si>
    <t>شرایط آب‌وهوایی خاص (گرما، رطوبت، گرد و غبار)</t>
  </si>
  <si>
    <t xml:space="preserve">Legal </t>
  </si>
  <si>
    <t>تعدد و تضاد قوانین و نهادهای نظارتی در حوزه غذا</t>
  </si>
  <si>
    <t>طولانی بودن و فساد در فرآیند اخذ مجوز تولید، برند، نشان استاندارد و…</t>
  </si>
  <si>
    <t>نبود حمایت قانونی واقعی از طرح، برند، و نوآوری غذایی</t>
  </si>
  <si>
    <t>7-1. تحلیل - محیط خارجی - رقابتی</t>
  </si>
  <si>
    <t>جدول 1. اطلاعات محیط رقابتی</t>
  </si>
  <si>
    <t>1 = کم
10 = زیاد
مشخص کنید کدام پرسش بیشترین تأثیر را بر روی نیروی 5 گانه مرتبط با خودش دارد - کدام مورد عامل جدی تری برای این موضوع است.
از قاعده توزیع اجباری استفاده شود.</t>
  </si>
  <si>
    <t>ارزیابی کیفی از منظر وضعیت فعلی صنعت برای همه ی بازیگرانی که در آن هستند؛ فارغ از تأثیری که بر روی ما دارد</t>
  </si>
  <si>
    <t>ارزیابی کیفی از منظر ما؛ آیا این موضوع با توجه به پاسخ ستون سمت راست؛ و نحوه عملکرد ما باعث افزایش جذابیت صنعت می شود یا کاهش آن.</t>
  </si>
  <si>
    <t>ارزیابی کمی شده ی ستون سمت راست است.</t>
  </si>
  <si>
    <t>نیروهای 5 گانه</t>
  </si>
  <si>
    <t>پرسش</t>
  </si>
  <si>
    <t>امتیاز پرسش</t>
  </si>
  <si>
    <t>وزن پرسش</t>
  </si>
  <si>
    <t>وضعیت فعلی برای تمام صنعت 
(بسیار زیاد/زیاد/متوسط/کم)</t>
  </si>
  <si>
    <t>شدت فشار بر روی ما
(بسیار زیاد/زیاد/متوسط/کم)</t>
  </si>
  <si>
    <t>جذابیت صنعت 
از منظر ما 
(1 = کمترین فشار / 4 = بیشترین فشار)</t>
  </si>
  <si>
    <t>میانگین</t>
  </si>
  <si>
    <t>موانع ورود/تهدید تازه واردها</t>
  </si>
  <si>
    <t>سرمایه اولیه برای ورود به این صنعت چقدر است؟</t>
  </si>
  <si>
    <t>محدودیت های قانونی تا چه اندازه می تواند مانع ورود رقبای جدید شود؟</t>
  </si>
  <si>
    <t>تازه واردان تا چه حد قادرند به تکنولوژی سطح بالای این صنعت دسترسی داشته باشند؟</t>
  </si>
  <si>
    <t>متمایز کردن خدمات تا چه اندازه می تواند مانع ورود رقبای جدید شود؟</t>
  </si>
  <si>
    <t>داشتن نام تجاری تا چه اندازه در این صنعت اهمیت دارد؟</t>
  </si>
  <si>
    <t>میزان هزینه ای که مشتری باید متحمل شود تا از خدمات تازه واردان استفاده کند چقدر است؟</t>
  </si>
  <si>
    <t>تهدید کالای جایگزین</t>
  </si>
  <si>
    <t>چه میزان خطر برای ورود خدمات جایگزین وجود دارد؟</t>
  </si>
  <si>
    <t>میزان هزینه ای که مشتری باید متحمل شود تا از خدمات جایگزین استتفاده کند چقدر است؟</t>
  </si>
  <si>
    <t>خدمات جایگزین تا چه حد قابلیت سودآوری و نفوذ در بازار را دارند؟</t>
  </si>
  <si>
    <t>روند کاهش قیمت خدمات جایگزین و بهبود کیفیت آنها تا چه حد است؟</t>
  </si>
  <si>
    <t>تا چه حد رقبا تمایل دارند تا نفوذ در بازار یا ظرفیت تولیدی خود را افزایش دهند؟</t>
  </si>
  <si>
    <t>قدرت چانه زنی مشتری</t>
  </si>
  <si>
    <t>تعداد و حجم مشتریان بالقوه و بالفعل شرکت تا چه مقدار است؟</t>
  </si>
  <si>
    <t>میزان وابستگی شرکت از بعد مالی به خرید مشتریان چقدر است؟</t>
  </si>
  <si>
    <t>میزان هزینه ای که مشتری باید متحمل شود تا از منبع دیگر خرید کند چقدر است؟</t>
  </si>
  <si>
    <t>تا چه حد خدمات ما ثابت، استاندارد و مشخص است که باعث شود مشتری به راحتی آن را از منبع دیگر تهیه کند؟</t>
  </si>
  <si>
    <t>میزان اطلاعات خریداران از کیفیت، قیمت و سایر مشخصه های خدمات چقدر است؟</t>
  </si>
  <si>
    <t>قدرت چانه زنی تامین کننده</t>
  </si>
  <si>
    <t>تعداد تامین کنندگان و اعتبار دهندگان مهم و اساسی شرکت چقدر است؟</t>
  </si>
  <si>
    <t>تا چه میزان احتمال دارد تامین کنندگان، خدمات مشابه ما را ارایه نمایند؟</t>
  </si>
  <si>
    <t>تا چه حد تامین کنندگان قادرند مانع و تهدیدی برای ایجاد یکپارچگی رو به جلو برای سازمان باشند؟</t>
  </si>
  <si>
    <t>تا چه حد منابع مالی اعتبار دهندگان برای موفقیت و بقای سازمان ضروری است؟</t>
  </si>
  <si>
    <t>تا چه حد خدمات تامین کنندگان برای موفقیت و بقای سازمان ضروری است؟</t>
  </si>
  <si>
    <t>تا چه میزان مشتری برای تامین کننده مهم به شمار می آید و تامین کننده برای یافتن مشتری جایگزین مشکل دارد؟</t>
  </si>
  <si>
    <t>میزان هزینه ای که باید متحمل شد تا تامین کننده تغییر کند چقدر است؟</t>
  </si>
  <si>
    <t>تامین کنندگان تا چه میزان در خروجی خدمات نقش دارند؟ میزان انحصار تامین کنندگان چقدر است؟</t>
  </si>
  <si>
    <t>رقابت میان فعالان فعلی صنعت</t>
  </si>
  <si>
    <t>هزینه های ثابت صنعت چه میزان است؟</t>
  </si>
  <si>
    <t>رشد بازار در صنعت چه میزان است؟</t>
  </si>
  <si>
    <t>در حال حاضر شدت رقابت میان رقبا در صنعت چقدر است؟</t>
  </si>
  <si>
    <t>تنوع در خدمات رقبای مختلف چقدر است؟</t>
  </si>
  <si>
    <t>میزان آزادی عمل برای فروش خدمات این صنعت چقدر است؟</t>
  </si>
  <si>
    <t>8. تحلیل - عوامل کلیدی موفقیت</t>
  </si>
  <si>
    <t>جدول 1. اطلاعات KSFs - تحلیل تقاضا (مشتری) -  (آنچه مشتریان در صنعت از محصولات یا خدمات انتظار دارند.)</t>
  </si>
  <si>
    <t>از شیت مأموریت.</t>
  </si>
  <si>
    <t>میزان اهمیت هر ارزش (هر ستون) توسط مشتری از 0 تا 4 نمره دهی می شود:
0 = مشتری هیچ اهمیتی به این ارزش نمی دهد.
1 = از نظر مشتری همه باید این ارزش را داشته باشند. بودن آن باعث رضایت نمی شود اما نبود آن موجب نارضایتی است.
2 = نبود آن باعث نارضایتی نمی شود اما اگر باشد یا عملکردی بهتر از دیگران در ارایه آن داشته باشیم، باعث ایجاد یا افزایش رضایت مشتری می شود.
3  = مشتری از این نیاز آگاه است اما چندان انتظار ندارد توسط شرکتی ارایه شود، اما اگر ارایه شود، به شرکت/ محصول بسیار علاقه مند می شود.
4 = مشتری چندان به این نیاز آگاه نیست (نیاز پنهان است) و اگر توسط شرکت ارایه شود، باعث شعف در مشتری می شود.</t>
  </si>
  <si>
    <t>گروه محصولات / خدمات</t>
  </si>
  <si>
    <t>محصولات / خدمات</t>
  </si>
  <si>
    <t>کلاس محصول / خدمت</t>
  </si>
  <si>
    <t>نوع مشتری (هدف / تحت نفوذ)</t>
  </si>
  <si>
    <t>هزینه پایین تر 
برای محصول</t>
  </si>
  <si>
    <t>کیفیت محصول</t>
  </si>
  <si>
    <t>تنوع محصول</t>
  </si>
  <si>
    <t>برند محصول</t>
  </si>
  <si>
    <t>سرعت تحویل</t>
  </si>
  <si>
    <r>
      <t>تعامل صمیمی 
با مشتریان (</t>
    </r>
    <r>
      <rPr>
        <sz val="9"/>
        <color rgb="FF000000"/>
        <rFont val="Calibri"/>
        <family val="2"/>
      </rPr>
      <t>CX</t>
    </r>
    <r>
      <rPr>
        <sz val="9"/>
        <color rgb="FF000000"/>
        <rFont val="B Nazanin"/>
        <charset val="178"/>
      </rPr>
      <t>)</t>
    </r>
  </si>
  <si>
    <t>انتقال دانش محصول/
خدمت به مشتری</t>
  </si>
  <si>
    <t>ارایه سایر خدمات مرتبط با محصول/ خدمت اصلی</t>
  </si>
  <si>
    <t>شخصی سازی محصول 
با نیاز مشتری</t>
  </si>
  <si>
    <t>سایر (افزودن 
موارد دیگر 
در صورت نیاز)</t>
  </si>
  <si>
    <t>جدول 2. تحلیل شکاف</t>
  </si>
  <si>
    <t>بر اساس شیت تحلیل گروه های استراتژیک رقیب اصلی را انتخاب کنید.</t>
  </si>
  <si>
    <t>عملکرد واقعی شرکت های رقیب در ارایه هر یک از ارزش ها (هر ستون) از 0 تا 4 نمره دهی می شود:
0 = اهمیتی برای رقیب ندارد و ارایه هم نمی دهد.
1 = ارایه می دهد اما عملکرد ضعیفی در آن دارد.
2 = ارایه می دهد و کیفیت آن در حد سایر رقباست.
3 = ارایه می دهد و عملکردی بهتر از سایر رقبا در این حوزه دارد.
4 = ارزش اصلی شرکت است و عملکردی بسیار عالی در این حوزه دارد، به طوری که در بازار و میان مشتریان، با آن شناخته می شود.</t>
  </si>
  <si>
    <t>رقیب اصلی</t>
  </si>
  <si>
    <t>جدول 3. اطلاعات KSFs - تحلیل رقابت -  (آنچه رقبا به واسطه آن عملکرد بهتری دارند.)</t>
  </si>
  <si>
    <t>مهارت ها:
1 = خیلی ضعیف
10 = عالی و متمایز</t>
  </si>
  <si>
    <t>منابع:
1 = خیلی ضعیف
10 = عالی و متمایز</t>
  </si>
  <si>
    <t>فرآیندها و سیستم‌ها:
1 = خیلی ضعیف
10 = عالی و متمایز</t>
  </si>
  <si>
    <t>ویژگی‌های رقابتی:
1 = خیلی ضعیف
10 = عالی و متمایز</t>
  </si>
  <si>
    <t>رقیب</t>
  </si>
  <si>
    <t>سال تأسیس شرکت</t>
  </si>
  <si>
    <t>توانمندی در بازاریابی و فروش</t>
  </si>
  <si>
    <t>مهارت در مدیریت زنجیره تأمین</t>
  </si>
  <si>
    <t>توانمندی در خدمات پس از فروش و پشتیبانی</t>
  </si>
  <si>
    <t>مدیریت نوآوری و R&amp;D</t>
  </si>
  <si>
    <t>مهارت در مدیریت ارتباط با مشتری (CRM)</t>
  </si>
  <si>
    <t>منابع مالی: سرمایه کافی برای توسعه، تبلیغات و رقابت</t>
  </si>
  <si>
    <t>منابع انسانی: نیروی متخصص و آموزش دیده</t>
  </si>
  <si>
    <t>تجهیزات و فناوری: زیرساخت‌های فنی و تکنولوژیکی</t>
  </si>
  <si>
    <t>دسترسی به کانال‌های توزیع و فروش</t>
  </si>
  <si>
    <t>دسترسی به منابع اطلاعاتی و داده‌های بازار</t>
  </si>
  <si>
    <t>کارایی عملیات داخلی و فرآیندهای بهینه</t>
  </si>
  <si>
    <t>سیستم‌های کیفیت و استانداردسازی خدمات</t>
  </si>
  <si>
    <t>سیستم‌های فناوری اطلاعات (ERP, CRM, BI)</t>
  </si>
  <si>
    <t>انعطاف‌پذیری در تغییر فرآیندها و پاسخ سریع به بازار</t>
  </si>
  <si>
    <t>سیاست‌های قیمت‌گذاری و تخفیف‌دهی هوشمندانه</t>
  </si>
  <si>
    <t>تمرکز بر بخش خاصی از بازار (Focus/Niche)</t>
  </si>
  <si>
    <t>شرکای کلیدی و اتحادهای استراتژیک</t>
  </si>
  <si>
    <t>موقعیت در زنجیره ارزش صنعت (زنجیره کامل)</t>
  </si>
  <si>
    <t>رانت</t>
  </si>
  <si>
    <t>جدول 4. ارزیابی عوامل کلیدی موفقیت (محور دسته بندی بازیگران صنعت).</t>
  </si>
  <si>
    <t>عوامل با بالاترین امتیاز دز هر بخش را بیاورید.</t>
  </si>
  <si>
    <t>مهم ترین پارامترهای شکل دهنده KSF</t>
  </si>
  <si>
    <t>عامل</t>
  </si>
  <si>
    <t>امتیاز اهمیت
(1: کم، 10: زیاد)</t>
  </si>
  <si>
    <t>وزن</t>
  </si>
  <si>
    <t>تحلیل تقاضا</t>
  </si>
  <si>
    <t>تحلیل رقابت</t>
  </si>
  <si>
    <t>9. تحلیل - گروه های استراتژیک</t>
  </si>
  <si>
    <t>جدول 1. اطلاعات بازیگران صنعت</t>
  </si>
  <si>
    <t>1. تنوع سبد مشابه با ما
2. تنوع سبد کمتر از ما
3. تنوع سبد بیشتر از ما</t>
  </si>
  <si>
    <t>تاریخ مقایسه قیمت ها را در اینجا یادداشت کنید.</t>
  </si>
  <si>
    <t>محورهای ترسیم ماتریس گروه های استراتژیک
امتیاز عملکر در شاخص های اصلی صنعت (1 تا 10)</t>
  </si>
  <si>
    <t>مشخصات شرکت ها</t>
  </si>
  <si>
    <t>اندازه شرکت</t>
  </si>
  <si>
    <t>ویژگی سبد محصولات/خدمات</t>
  </si>
  <si>
    <t>توانمندی و ضعف فعالان صنعت..</t>
  </si>
  <si>
    <t>مهم ترین عوامل سمت تقاضا</t>
  </si>
  <si>
    <t>مهم ترین عوامل سمت رقابت</t>
  </si>
  <si>
    <t>نام شرکت (بازیگران صنعت)</t>
  </si>
  <si>
    <t>مالک اصلی (سازمان مادر)</t>
  </si>
  <si>
    <t>مدیر عامل فعلی</t>
  </si>
  <si>
    <t>مجموع درآمد ریالی</t>
  </si>
  <si>
    <t>مجموع مقداری/
تعدادی از بازار</t>
  </si>
  <si>
    <t>مجموع تعداد پرسنل</t>
  </si>
  <si>
    <t>میزان مشابهت سبد 
محصولات/خدمات</t>
  </si>
  <si>
    <t>محصول/خدمت اصلی</t>
  </si>
  <si>
    <t>محدوده قیمت (ریال به ازای واحد مشخص)
محصول/خدمت اصلی</t>
  </si>
  <si>
    <t>نیازمندی اصلی 
گروه مشتریان هدف</t>
  </si>
  <si>
    <t>نقاط قوت</t>
  </si>
  <si>
    <t>نقاط ضعف</t>
  </si>
  <si>
    <t>جدول 2. ماتریس گروه های استراتژیک اصلی</t>
  </si>
  <si>
    <t>جدول 3. ماتریس گروه های استراتژیک فرعی</t>
  </si>
  <si>
    <t>11. تحلیل - محیط داخلی سازمان</t>
  </si>
  <si>
    <t>جدول 1. اطلاعات محیط داخلی</t>
  </si>
  <si>
    <t>منابع:
اطلاعاتی
مالی
انسانی
فیزیکی
نامشهود</t>
  </si>
  <si>
    <t>بله / خیر</t>
  </si>
  <si>
    <t>جدول راهنمای سمت چپ.</t>
  </si>
  <si>
    <t>منبع / قابلیت</t>
  </si>
  <si>
    <t>زیر گروه</t>
  </si>
  <si>
    <t>مصداق</t>
  </si>
  <si>
    <t>در اختیار بودن</t>
  </si>
  <si>
    <t>تحت کنترل بودن</t>
  </si>
  <si>
    <t>ارزشمند بودن (V)</t>
  </si>
  <si>
    <t>نایاب بودن (R)</t>
  </si>
  <si>
    <t>غیرقابل تقلید بودن (I)</t>
  </si>
  <si>
    <t>سازمان یافتگی (O)</t>
  </si>
  <si>
    <t>برچسب</t>
  </si>
  <si>
    <t>امتیاز</t>
  </si>
  <si>
    <t>O</t>
  </si>
  <si>
    <t>I</t>
  </si>
  <si>
    <t>R</t>
  </si>
  <si>
    <t>V</t>
  </si>
  <si>
    <t>نقطه ضعف</t>
  </si>
  <si>
    <t>No</t>
  </si>
  <si>
    <t>ـ</t>
  </si>
  <si>
    <t>نقطه قوت</t>
  </si>
  <si>
    <t>Yes</t>
  </si>
  <si>
    <t>نقطه قوت و شایستگی ممتاز</t>
  </si>
  <si>
    <t>نقطه قوت و شایستگی ممتاز پایدار</t>
  </si>
  <si>
    <t>جدول 2. ماتریس IFE</t>
  </si>
  <si>
    <t>حداکثر 5 قوت و 5 ضعف بر اساس "جمع امتیاز" هر منبع یا قابلیت درونی</t>
  </si>
  <si>
    <t>قوت</t>
  </si>
  <si>
    <t>ضعف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</si>
</sst>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0000"/>
      <name val="B Mitra"/>
      <charset val="178"/>
    </font>
    <font>
      <sz val="9"/>
      <color rgb="FF000000"/>
      <name val="B Nazanin"/>
      <charset val="178"/>
    </font>
    <font>
      <b/>
      <sz val="14"/>
      <color rgb="FF000000"/>
      <name val="B Mitra"/>
      <charset val="178"/>
    </font>
    <font>
      <b/>
      <sz val="10"/>
      <color rgb="FF000000"/>
      <name val="Calibri"/>
      <family val="2"/>
      <scheme val="minor"/>
    </font>
    <font>
      <b/>
      <sz val="9"/>
      <color rgb="FF000000"/>
      <name val="B Nazanin"/>
      <charset val="178"/>
    </font>
    <font>
      <sz val="9"/>
      <color rgb="FF000000"/>
      <name val="B Mitra"/>
      <charset val="178"/>
    </font>
    <font>
      <b/>
      <sz val="10"/>
      <name val="B Nazanin"/>
      <charset val="178"/>
    </font>
    <font>
      <sz val="10"/>
      <color rgb="FF000000"/>
      <name val="B Mitra"/>
      <charset val="178"/>
    </font>
    <font>
      <sz val="8"/>
      <color rgb="FF000000"/>
      <name val="B Mitra"/>
      <charset val="178"/>
    </font>
    <font>
      <b/>
      <sz val="8"/>
      <color rgb="FF000000"/>
      <name val="B Mitra"/>
      <charset val="178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</font>
    <font>
      <b/>
      <sz val="12"/>
      <color rgb="FF000000"/>
      <name val="B Mitra"/>
      <charset val="178"/>
    </font>
    <font>
      <b/>
      <sz val="12"/>
      <color rgb="FF000000"/>
      <name val="B Nazanin"/>
      <charset val="178"/>
    </font>
    <font>
      <b/>
      <sz val="9"/>
      <color rgb="FF000000"/>
      <name val="B Mitra"/>
      <charset val="178"/>
    </font>
    <font>
      <sz val="10"/>
      <name val="B Nazanin"/>
      <charset val="178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3499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5C59B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readingOrder="2"/>
    </xf>
    <xf numFmtId="0" fontId="5" fillId="0" borderId="0" xfId="0" applyFont="1"/>
    <xf numFmtId="0" fontId="6" fillId="2" borderId="1" xfId="0" applyFont="1" applyFill="1" applyBorder="1" applyAlignment="1">
      <alignment horizontal="center" vertical="center" readingOrder="2"/>
    </xf>
    <xf numFmtId="0" fontId="7" fillId="2" borderId="1" xfId="0" applyFont="1" applyFill="1" applyBorder="1" applyAlignment="1">
      <alignment horizontal="right" vertical="center" wrapText="1" readingOrder="2"/>
    </xf>
    <xf numFmtId="0" fontId="7" fillId="2" borderId="1" xfId="0" applyFont="1" applyFill="1" applyBorder="1" applyAlignment="1">
      <alignment horizontal="center" vertical="center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readingOrder="2"/>
    </xf>
    <xf numFmtId="0" fontId="6" fillId="0" borderId="0" xfId="0" applyFont="1" applyFill="1" applyBorder="1" applyAlignment="1">
      <alignment vertical="center" readingOrder="2"/>
    </xf>
    <xf numFmtId="0" fontId="14" fillId="0" borderId="0" xfId="0" applyFont="1" applyFill="1" applyBorder="1" applyAlignment="1">
      <alignment horizontal="right" vertical="center" wrapText="1" readingOrder="2"/>
    </xf>
    <xf numFmtId="0" fontId="6" fillId="2" borderId="1" xfId="0" applyFont="1" applyFill="1" applyBorder="1" applyAlignment="1">
      <alignment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right" vertical="center" wrapText="1" readingOrder="2"/>
    </xf>
    <xf numFmtId="0" fontId="9" fillId="0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readingOrder="2"/>
    </xf>
    <xf numFmtId="0" fontId="15" fillId="6" borderId="1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 readingOrder="2"/>
    </xf>
    <xf numFmtId="0" fontId="9" fillId="0" borderId="1" xfId="0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165" fontId="17" fillId="0" borderId="2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65" fontId="17" fillId="0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164" fontId="16" fillId="7" borderId="1" xfId="1" applyNumberFormat="1" applyFont="1" applyFill="1" applyBorder="1" applyAlignment="1">
      <alignment horizontal="center" vertical="center" readingOrder="2"/>
    </xf>
    <xf numFmtId="2" fontId="9" fillId="7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/>
    </xf>
    <xf numFmtId="165" fontId="18" fillId="7" borderId="2" xfId="0" applyNumberFormat="1" applyFont="1" applyFill="1" applyBorder="1" applyAlignment="1">
      <alignment horizontal="center" vertical="center"/>
    </xf>
    <xf numFmtId="165" fontId="18" fillId="7" borderId="3" xfId="0" applyNumberFormat="1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 wrapText="1"/>
    </xf>
    <xf numFmtId="165" fontId="9" fillId="7" borderId="2" xfId="0" applyNumberFormat="1" applyFont="1" applyFill="1" applyBorder="1" applyAlignment="1">
      <alignment horizontal="center" vertical="center"/>
    </xf>
    <xf numFmtId="165" fontId="18" fillId="7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 readingOrder="2"/>
    </xf>
    <xf numFmtId="0" fontId="7" fillId="0" borderId="1" xfId="0" applyFont="1" applyFill="1" applyBorder="1" applyAlignment="1">
      <alignment horizontal="right" vertical="center" readingOrder="2"/>
    </xf>
    <xf numFmtId="2" fontId="7" fillId="2" borderId="1" xfId="0" applyNumberFormat="1" applyFont="1" applyFill="1" applyBorder="1" applyAlignment="1">
      <alignment horizontal="right" vertical="center" wrapText="1" readingOrder="2"/>
    </xf>
    <xf numFmtId="2" fontId="7" fillId="3" borderId="1" xfId="0" applyNumberFormat="1" applyFont="1" applyFill="1" applyBorder="1" applyAlignment="1">
      <alignment horizontal="center" vertical="center" readingOrder="2"/>
    </xf>
    <xf numFmtId="0" fontId="7" fillId="4" borderId="1" xfId="0" applyFont="1" applyFill="1" applyBorder="1" applyAlignment="1">
      <alignment horizontal="center" vertical="center" wrapText="1" readingOrder="2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right" vertical="center"/>
    </xf>
    <xf numFmtId="2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2" fontId="19" fillId="8" borderId="2" xfId="0" applyNumberFormat="1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2" fontId="19" fillId="8" borderId="3" xfId="0" applyNumberFormat="1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2" fontId="19" fillId="8" borderId="4" xfId="0" applyNumberFormat="1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right" vertical="center"/>
    </xf>
    <xf numFmtId="2" fontId="7" fillId="9" borderId="1" xfId="0" applyNumberFormat="1" applyFont="1" applyFill="1" applyBorder="1" applyAlignment="1">
      <alignment horizontal="center" vertical="center"/>
    </xf>
    <xf numFmtId="2" fontId="19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2" fontId="19" fillId="9" borderId="3" xfId="0" applyNumberFormat="1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2" fontId="19" fillId="9" borderId="4" xfId="0" applyNumberFormat="1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right" vertical="center"/>
    </xf>
    <xf numFmtId="2" fontId="7" fillId="10" borderId="1" xfId="0" applyNumberFormat="1" applyFont="1" applyFill="1" applyBorder="1" applyAlignment="1">
      <alignment horizontal="center" vertical="center"/>
    </xf>
    <xf numFmtId="2" fontId="19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2" fontId="19" fillId="10" borderId="3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2" fontId="19" fillId="10" borderId="4" xfId="0" applyNumberFormat="1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right" vertical="center"/>
    </xf>
    <xf numFmtId="2" fontId="7" fillId="11" borderId="1" xfId="0" applyNumberFormat="1" applyFont="1" applyFill="1" applyBorder="1" applyAlignment="1">
      <alignment horizontal="center" vertical="center"/>
    </xf>
    <xf numFmtId="2" fontId="19" fillId="11" borderId="2" xfId="0" applyNumberFormat="1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2" fontId="19" fillId="11" borderId="3" xfId="0" applyNumberFormat="1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2" fontId="19" fillId="11" borderId="4" xfId="0" applyNumberFormat="1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right" vertical="center"/>
    </xf>
    <xf numFmtId="2" fontId="7" fillId="12" borderId="1" xfId="0" applyNumberFormat="1" applyFont="1" applyFill="1" applyBorder="1" applyAlignment="1">
      <alignment horizontal="center" vertical="center"/>
    </xf>
    <xf numFmtId="2" fontId="19" fillId="12" borderId="2" xfId="0" applyNumberFormat="1" applyFont="1" applyFill="1" applyBorder="1" applyAlignment="1">
      <alignment horizontal="center" vertical="center"/>
    </xf>
    <xf numFmtId="0" fontId="19" fillId="12" borderId="2" xfId="0" applyFont="1" applyFill="1" applyBorder="1" applyAlignment="1">
      <alignment horizontal="center" vertical="center"/>
    </xf>
    <xf numFmtId="2" fontId="19" fillId="12" borderId="3" xfId="0" applyNumberFormat="1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2" fontId="19" fillId="12" borderId="4" xfId="0" applyNumberFormat="1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right" vertical="center" wrapText="1" readingOrder="2"/>
    </xf>
    <xf numFmtId="0" fontId="20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2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readingOrder="2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5" fontId="13" fillId="4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2"/>
    </xf>
    <xf numFmtId="0" fontId="7" fillId="2" borderId="7" xfId="0" applyFont="1" applyFill="1" applyBorder="1" applyAlignment="1">
      <alignment horizontal="center" vertical="center" wrapText="1" readingOrder="2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vertical="center" wrapText="1" readingOrder="2"/>
    </xf>
    <xf numFmtId="0" fontId="6" fillId="3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readingOrder="2"/>
    </xf>
    <xf numFmtId="0" fontId="4" fillId="0" borderId="9" xfId="0" applyFont="1" applyBorder="1" applyAlignment="1">
      <alignment horizontal="center" vertical="center" readingOrder="2"/>
    </xf>
    <xf numFmtId="0" fontId="4" fillId="0" borderId="10" xfId="0" applyFont="1" applyBorder="1" applyAlignment="1">
      <alignment horizontal="center" vertical="center" readingOrder="2"/>
    </xf>
    <xf numFmtId="0" fontId="7" fillId="2" borderId="1" xfId="0" applyFont="1" applyFill="1" applyBorder="1" applyAlignment="1">
      <alignment vertical="center" wrapText="1" readingOrder="2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readingOrder="2"/>
    </xf>
    <xf numFmtId="0" fontId="19" fillId="10" borderId="5" xfId="0" applyFont="1" applyFill="1" applyBorder="1" applyAlignment="1">
      <alignment horizontal="center" vertical="center" wrapText="1" readingOrder="2"/>
    </xf>
    <xf numFmtId="0" fontId="19" fillId="10" borderId="6" xfId="0" applyFont="1" applyFill="1" applyBorder="1" applyAlignment="1">
      <alignment horizontal="center" vertical="center" wrapText="1" readingOrder="2"/>
    </xf>
    <xf numFmtId="0" fontId="19" fillId="10" borderId="7" xfId="0" applyFont="1" applyFill="1" applyBorder="1" applyAlignment="1">
      <alignment horizontal="center" vertical="center" wrapText="1" readingOrder="2"/>
    </xf>
    <xf numFmtId="0" fontId="6" fillId="9" borderId="1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 readingOrder="2"/>
    </xf>
    <xf numFmtId="0" fontId="6" fillId="14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r>
              <a:rPr lang="fa-IR"/>
              <a:t>گروه های استراتژیک اصلی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'[1]9. تحلیل گروه های استراتژیک'!$P$5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2-4CC7-9898-146E8E1F71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02-4CC7-9898-146E8E1F71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02-4CC7-9898-146E8E1F71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02-4CC7-9898-146E8E1F71B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02-4CC7-9898-146E8E1F71B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02-4CC7-9898-146E8E1F71B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02-4CC7-9898-146E8E1F71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'[1]9. تحلیل گروه های استراتژیک'!$N$6:$N$12</c:f>
              <c:numCache>
                <c:formatCode>General</c:formatCode>
                <c:ptCount val="7"/>
              </c:numCache>
            </c:numRef>
          </c:xVal>
          <c:yVal>
            <c:numRef>
              <c:f>'[1]9. تحلیل گروه های استراتژیک'!$P$6:$P$12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602-4CC7-9898-146E8E1F71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72383071"/>
        <c:axId val="1083296175"/>
      </c:scatterChart>
      <c:valAx>
        <c:axId val="872383071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B Mitra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083296175"/>
        <c:crosses val="autoZero"/>
        <c:crossBetween val="midCat"/>
        <c:majorUnit val="5"/>
      </c:valAx>
      <c:valAx>
        <c:axId val="1083296175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B Mitra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872383071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cs typeface="B Mitra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'[1]9. تحلیل گروه های استراتژیک'!$Q$5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16-476A-B5C9-E3A8013B4F0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16-476A-B5C9-E3A8013B4F0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16-476A-B5C9-E3A8013B4F0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16-476A-B5C9-E3A8013B4F0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16-476A-B5C9-E3A8013B4F0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16-476A-B5C9-E3A8013B4F0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16-476A-B5C9-E3A8013B4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'[1]9. تحلیل گروه های استراتژیک'!$O$6:$O$12</c:f>
              <c:numCache>
                <c:formatCode>General</c:formatCode>
                <c:ptCount val="7"/>
              </c:numCache>
            </c:numRef>
          </c:xVal>
          <c:yVal>
            <c:numRef>
              <c:f>'[1]9. تحلیل گروه های استراتژیک'!$Q$6:$Q$12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316-476A-B5C9-E3A8013B4F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9386463"/>
        <c:axId val="1135451023"/>
      </c:scatterChart>
      <c:valAx>
        <c:axId val="125938646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B Mitra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135451023"/>
        <c:crosses val="autoZero"/>
        <c:crossBetween val="midCat"/>
        <c:majorUnit val="5"/>
      </c:valAx>
      <c:valAx>
        <c:axId val="113545102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B Mitra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259386463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cs typeface="B Mitra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515937</xdr:colOff>
      <xdr:row>15</xdr:row>
      <xdr:rowOff>73024</xdr:rowOff>
    </xdr:from>
    <xdr:to>
      <xdr:col>7</xdr:col>
      <xdr:colOff>571500</xdr:colOff>
      <xdr:row>38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8E734C-96FF-48E7-A947-3971EAFA4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627062</xdr:colOff>
      <xdr:row>14</xdr:row>
      <xdr:rowOff>231774</xdr:rowOff>
    </xdr:from>
    <xdr:to>
      <xdr:col>16</xdr:col>
      <xdr:colOff>1079500</xdr:colOff>
      <xdr:row>38</xdr:row>
      <xdr:rowOff>-1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F0AA1F-B71B-4D01-A222-47953DA52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O\2.%20HOTRO\B.%20Strategic%20Planning\2.%20&#1576;&#1585;&#1606;&#1575;&#1605;&#1607;%20&#1585;&#1740;&#1586;&#1740;%20&#1575;&#1587;&#1578;&#1585;&#1575;&#1578;&#1688;&#1740;&#1705;%20&#1588;&#1585;&#1705;&#1578;%20&#1607;&#1575;\1404\0.%20Model\Strategic%20Planning%20(Ranjbar,%2020.05.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  <sheetName val="1. مشخصات تحلیگران"/>
      <sheetName val="2. معرفی شرکت"/>
      <sheetName val="3. ماموریت"/>
      <sheetName val="1-3. مأموریت - تکنولوژی"/>
      <sheetName val="2-3. مأموریت - زنجیره ارزش"/>
      <sheetName val="3-3. مأموریت - کارگاه هویت"/>
      <sheetName val="4. تحلیل ذینفعان"/>
      <sheetName val="5. چشم انداز"/>
      <sheetName val="Sheet2"/>
      <sheetName val="1-5. چشم انداز - کارگاه هویت"/>
      <sheetName val="6. ارزش ها - کارگاه هویت"/>
      <sheetName val="1-6. سند ارزش ها"/>
      <sheetName val="7. محیط خارجی - دور"/>
      <sheetName val="1-7.تحلیل محیط رقابتی"/>
      <sheetName val="8. عوامل کلیدی موفقیت"/>
      <sheetName val="9. تحلیل گروه های استراتژیک"/>
      <sheetName val="10. CPM"/>
      <sheetName val="10.تحلیل محیط داخلی"/>
      <sheetName val="1-10. قابلیت های سازمانی"/>
      <sheetName val="11. IE Matrix"/>
      <sheetName val="12. Space Matrix"/>
      <sheetName val="13. SWOT"/>
      <sheetName val="14. Growth Strategies"/>
      <sheetName val="15. Competitive Strategies"/>
      <sheetName val="Strategy Pallet"/>
      <sheetName val="16. Growth &amp; Compet. Fit"/>
      <sheetName val="17. Org. Goals"/>
      <sheetName val="18. CSF &amp; ORI"/>
      <sheetName val="19. Crux"/>
      <sheetName val="Sheet6"/>
      <sheetName val="QSPM"/>
      <sheetName val="ACCEPTارزیابی - "/>
      <sheetName val="نقشه استراتژی"/>
      <sheetName val="B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P5">
            <v>0</v>
          </cell>
          <cell r="Q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rightToLeft="1" workbookViewId="0">
      <selection sqref="A1:J1"/>
    </sheetView>
  </sheetViews>
  <sheetFormatPr defaultColWidth="8.90625" defaultRowHeight="14" x14ac:dyDescent="0.35"/>
  <cols>
    <col min="1" max="1" width="4.81640625" style="2" customWidth="1"/>
    <col min="2" max="2" width="20" style="2" bestFit="1" customWidth="1"/>
    <col min="3" max="3" width="36" style="2" customWidth="1"/>
    <col min="4" max="4" width="27.26953125" style="2" bestFit="1" customWidth="1"/>
    <col min="5" max="5" width="23" style="2" customWidth="1"/>
    <col min="6" max="6" width="31.1796875" style="2" customWidth="1"/>
    <col min="7" max="7" width="32" style="2" customWidth="1"/>
    <col min="8" max="8" width="12.36328125" style="2" customWidth="1"/>
    <col min="9" max="9" width="6.81640625" style="2" customWidth="1"/>
    <col min="10" max="10" width="10.6328125" style="2" customWidth="1"/>
    <col min="11" max="11" width="6.81640625" style="2" customWidth="1"/>
    <col min="12" max="12" width="14.26953125" style="2" customWidth="1"/>
    <col min="13" max="13" width="7.453125" style="2" customWidth="1"/>
    <col min="14" max="14" width="51.1796875" style="2" customWidth="1"/>
    <col min="15" max="15" width="43.6328125" style="2" customWidth="1"/>
    <col min="16" max="16384" width="8.90625" style="2"/>
  </cols>
  <sheetData>
    <row r="1" spans="1:21" ht="33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1" ht="21.5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N2" s="4"/>
      <c r="O2" s="4"/>
      <c r="P2" s="4"/>
      <c r="Q2" s="4"/>
      <c r="R2" s="4"/>
    </row>
    <row r="3" spans="1:21" ht="108" x14ac:dyDescent="0.3">
      <c r="A3" s="5" t="s">
        <v>2</v>
      </c>
      <c r="B3" s="6" t="s">
        <v>3</v>
      </c>
      <c r="C3" s="7"/>
      <c r="D3" s="8" t="s">
        <v>4</v>
      </c>
      <c r="E3" s="8" t="s">
        <v>5</v>
      </c>
      <c r="F3" s="8" t="s">
        <v>6</v>
      </c>
      <c r="G3" s="7" t="s">
        <v>7</v>
      </c>
      <c r="H3" s="8" t="s">
        <v>8</v>
      </c>
      <c r="I3" s="8" t="s">
        <v>8</v>
      </c>
      <c r="J3" s="8" t="s">
        <v>8</v>
      </c>
      <c r="N3" s="4"/>
      <c r="O3" s="4"/>
      <c r="P3" s="4"/>
      <c r="Q3" s="4"/>
      <c r="R3" s="4"/>
    </row>
    <row r="4" spans="1:21" ht="17" x14ac:dyDescent="0.35">
      <c r="A4" s="9" t="s">
        <v>9</v>
      </c>
      <c r="B4" s="10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1" t="s">
        <v>15</v>
      </c>
      <c r="H4" s="12" t="s">
        <v>16</v>
      </c>
      <c r="I4" s="12" t="s">
        <v>17</v>
      </c>
      <c r="J4" s="12" t="s">
        <v>18</v>
      </c>
      <c r="O4" s="13"/>
      <c r="P4" s="14"/>
      <c r="Q4" s="14"/>
      <c r="R4" s="14"/>
      <c r="S4" s="14"/>
      <c r="T4" s="14"/>
      <c r="U4" s="14"/>
    </row>
    <row r="5" spans="1:21" ht="15" x14ac:dyDescent="0.35">
      <c r="A5" s="15">
        <v>1</v>
      </c>
      <c r="B5" s="16"/>
      <c r="C5" s="16"/>
      <c r="D5" s="16"/>
      <c r="E5" s="16"/>
      <c r="F5" s="16"/>
      <c r="G5" s="16"/>
      <c r="H5" s="16">
        <f>SUM(D5:F5)</f>
        <v>0</v>
      </c>
      <c r="I5" s="16">
        <f>ABS(H5)</f>
        <v>0</v>
      </c>
      <c r="J5" s="16" t="str">
        <f>IF(H5&gt;=0, "فرصت", "تهدید")</f>
        <v>فرصت</v>
      </c>
      <c r="O5" s="13"/>
      <c r="P5" s="17"/>
      <c r="Q5" s="17"/>
      <c r="R5" s="17"/>
      <c r="S5" s="14"/>
      <c r="T5" s="14"/>
      <c r="U5" s="14"/>
    </row>
    <row r="6" spans="1:21" ht="15" x14ac:dyDescent="0.35">
      <c r="A6" s="15">
        <v>2</v>
      </c>
      <c r="B6" s="16"/>
      <c r="C6" s="16"/>
      <c r="D6" s="16"/>
      <c r="E6" s="16"/>
      <c r="F6" s="16"/>
      <c r="G6" s="16"/>
      <c r="H6" s="16">
        <f t="shared" ref="H6:H20" si="0">SUM(D6:F6)</f>
        <v>0</v>
      </c>
      <c r="I6" s="16">
        <f>IFERROR(ABS(H6),"")</f>
        <v>0</v>
      </c>
      <c r="J6" s="16" t="str">
        <f t="shared" ref="J6:J20" si="1">IF(H6&gt;=0, "فرصت", "تهدید")</f>
        <v>فرصت</v>
      </c>
      <c r="O6" s="13"/>
      <c r="P6" s="14"/>
      <c r="Q6" s="14"/>
      <c r="R6" s="14"/>
      <c r="S6" s="14"/>
      <c r="T6" s="14"/>
      <c r="U6" s="14"/>
    </row>
    <row r="7" spans="1:21" ht="15" x14ac:dyDescent="0.35">
      <c r="A7" s="15">
        <v>3</v>
      </c>
      <c r="B7" s="16"/>
      <c r="C7" s="16"/>
      <c r="D7" s="16"/>
      <c r="E7" s="16"/>
      <c r="F7" s="16"/>
      <c r="G7" s="16"/>
      <c r="H7" s="16">
        <f>SUM(D7:F7)</f>
        <v>0</v>
      </c>
      <c r="I7" s="16">
        <f>IFERROR(ABS(H7),"")</f>
        <v>0</v>
      </c>
      <c r="J7" s="16" t="str">
        <f t="shared" si="1"/>
        <v>فرصت</v>
      </c>
      <c r="O7" s="13"/>
      <c r="P7" s="17"/>
      <c r="Q7" s="17"/>
      <c r="R7" s="17"/>
      <c r="S7" s="14"/>
      <c r="T7" s="14"/>
      <c r="U7" s="14"/>
    </row>
    <row r="8" spans="1:21" ht="15" x14ac:dyDescent="0.35">
      <c r="A8" s="15">
        <v>4</v>
      </c>
      <c r="B8" s="16"/>
      <c r="C8" s="16"/>
      <c r="D8" s="16"/>
      <c r="E8" s="16"/>
      <c r="F8" s="16"/>
      <c r="G8" s="16"/>
      <c r="H8" s="16">
        <f t="shared" si="0"/>
        <v>0</v>
      </c>
      <c r="I8" s="16">
        <f t="shared" ref="I8:I20" si="2">IFERROR(ABS(H8),"")</f>
        <v>0</v>
      </c>
      <c r="J8" s="16" t="str">
        <f t="shared" si="1"/>
        <v>فرصت</v>
      </c>
      <c r="O8" s="13"/>
      <c r="P8" s="14"/>
      <c r="Q8" s="14"/>
      <c r="R8" s="14"/>
      <c r="S8" s="14"/>
      <c r="T8" s="14"/>
      <c r="U8" s="14"/>
    </row>
    <row r="9" spans="1:21" ht="15" x14ac:dyDescent="0.35">
      <c r="A9" s="15">
        <v>5</v>
      </c>
      <c r="B9" s="16"/>
      <c r="C9" s="16"/>
      <c r="D9" s="16"/>
      <c r="E9" s="16"/>
      <c r="F9" s="16"/>
      <c r="G9" s="16"/>
      <c r="H9" s="16">
        <f t="shared" si="0"/>
        <v>0</v>
      </c>
      <c r="I9" s="16">
        <f t="shared" si="2"/>
        <v>0</v>
      </c>
      <c r="J9" s="16" t="str">
        <f t="shared" si="1"/>
        <v>فرصت</v>
      </c>
      <c r="O9" s="13"/>
      <c r="P9" s="17"/>
      <c r="Q9" s="17"/>
      <c r="R9" s="17"/>
      <c r="S9" s="14"/>
      <c r="T9" s="14"/>
      <c r="U9" s="14"/>
    </row>
    <row r="10" spans="1:21" ht="15" x14ac:dyDescent="0.35">
      <c r="A10" s="15">
        <v>6</v>
      </c>
      <c r="B10" s="16"/>
      <c r="C10" s="16"/>
      <c r="D10" s="16"/>
      <c r="E10" s="16"/>
      <c r="F10" s="16"/>
      <c r="G10" s="16"/>
      <c r="H10" s="16">
        <f t="shared" si="0"/>
        <v>0</v>
      </c>
      <c r="I10" s="16">
        <f t="shared" si="2"/>
        <v>0</v>
      </c>
      <c r="J10" s="16" t="str">
        <f t="shared" si="1"/>
        <v>فرصت</v>
      </c>
      <c r="O10" s="13"/>
      <c r="P10" s="14"/>
      <c r="Q10" s="14"/>
      <c r="R10" s="14"/>
      <c r="S10" s="14"/>
      <c r="T10" s="14"/>
      <c r="U10" s="14"/>
    </row>
    <row r="11" spans="1:21" ht="15" x14ac:dyDescent="0.35">
      <c r="A11" s="15">
        <v>7</v>
      </c>
      <c r="B11" s="16"/>
      <c r="C11" s="16"/>
      <c r="D11" s="16"/>
      <c r="E11" s="16"/>
      <c r="F11" s="16"/>
      <c r="G11" s="16"/>
      <c r="H11" s="16">
        <f t="shared" si="0"/>
        <v>0</v>
      </c>
      <c r="I11" s="16">
        <f t="shared" si="2"/>
        <v>0</v>
      </c>
      <c r="J11" s="16" t="str">
        <f t="shared" si="1"/>
        <v>فرصت</v>
      </c>
      <c r="O11" s="13"/>
      <c r="P11" s="17"/>
      <c r="Q11" s="17"/>
      <c r="R11" s="17"/>
      <c r="S11" s="14"/>
      <c r="T11" s="14"/>
      <c r="U11" s="14"/>
    </row>
    <row r="12" spans="1:21" ht="15" x14ac:dyDescent="0.35">
      <c r="A12" s="15">
        <v>8</v>
      </c>
      <c r="B12" s="16"/>
      <c r="C12" s="16"/>
      <c r="D12" s="16"/>
      <c r="E12" s="16"/>
      <c r="F12" s="16"/>
      <c r="G12" s="16"/>
      <c r="H12" s="16">
        <f t="shared" si="0"/>
        <v>0</v>
      </c>
      <c r="I12" s="16">
        <f t="shared" si="2"/>
        <v>0</v>
      </c>
      <c r="J12" s="16" t="str">
        <f t="shared" si="1"/>
        <v>فرصت</v>
      </c>
      <c r="O12" s="13"/>
      <c r="P12" s="14"/>
      <c r="Q12" s="14"/>
      <c r="R12" s="14"/>
      <c r="S12" s="14"/>
      <c r="T12" s="14"/>
      <c r="U12" s="14"/>
    </row>
    <row r="13" spans="1:21" ht="15" x14ac:dyDescent="0.35">
      <c r="A13" s="15">
        <v>9</v>
      </c>
      <c r="B13" s="16"/>
      <c r="C13" s="16"/>
      <c r="D13" s="16"/>
      <c r="E13" s="16"/>
      <c r="F13" s="16"/>
      <c r="G13" s="16"/>
      <c r="H13" s="16">
        <f t="shared" si="0"/>
        <v>0</v>
      </c>
      <c r="I13" s="16">
        <f t="shared" si="2"/>
        <v>0</v>
      </c>
      <c r="J13" s="16" t="str">
        <f t="shared" si="1"/>
        <v>فرصت</v>
      </c>
      <c r="O13" s="13"/>
      <c r="P13" s="14"/>
      <c r="Q13" s="14"/>
      <c r="R13" s="14"/>
      <c r="S13" s="14"/>
      <c r="T13" s="14"/>
      <c r="U13" s="14"/>
    </row>
    <row r="14" spans="1:21" ht="15" x14ac:dyDescent="0.35">
      <c r="A14" s="15">
        <v>10</v>
      </c>
      <c r="B14" s="16"/>
      <c r="C14" s="16"/>
      <c r="D14" s="16"/>
      <c r="E14" s="16"/>
      <c r="F14" s="16"/>
      <c r="G14" s="16"/>
      <c r="H14" s="16">
        <f t="shared" si="0"/>
        <v>0</v>
      </c>
      <c r="I14" s="16">
        <f t="shared" si="2"/>
        <v>0</v>
      </c>
      <c r="J14" s="16" t="str">
        <f t="shared" si="1"/>
        <v>فرصت</v>
      </c>
      <c r="O14" s="13"/>
      <c r="P14" s="14"/>
      <c r="Q14" s="14"/>
      <c r="R14" s="14"/>
      <c r="S14" s="14"/>
      <c r="T14" s="14"/>
      <c r="U14" s="14"/>
    </row>
    <row r="15" spans="1:21" ht="15" x14ac:dyDescent="0.35">
      <c r="A15" s="15">
        <v>11</v>
      </c>
      <c r="B15" s="16"/>
      <c r="C15" s="16"/>
      <c r="D15" s="16"/>
      <c r="E15" s="16"/>
      <c r="F15" s="16"/>
      <c r="G15" s="16"/>
      <c r="H15" s="16">
        <f t="shared" si="0"/>
        <v>0</v>
      </c>
      <c r="I15" s="16">
        <f t="shared" si="2"/>
        <v>0</v>
      </c>
      <c r="J15" s="16" t="str">
        <f t="shared" si="1"/>
        <v>فرصت</v>
      </c>
      <c r="O15" s="13"/>
      <c r="P15" s="14"/>
      <c r="Q15" s="14"/>
      <c r="R15" s="14"/>
      <c r="S15" s="14"/>
      <c r="T15" s="14"/>
      <c r="U15" s="14"/>
    </row>
    <row r="16" spans="1:21" ht="15" x14ac:dyDescent="0.35">
      <c r="A16" s="15">
        <v>12</v>
      </c>
      <c r="B16" s="16"/>
      <c r="C16" s="16"/>
      <c r="D16" s="16"/>
      <c r="E16" s="16"/>
      <c r="F16" s="16"/>
      <c r="G16" s="16"/>
      <c r="H16" s="16">
        <f t="shared" si="0"/>
        <v>0</v>
      </c>
      <c r="I16" s="16">
        <f t="shared" si="2"/>
        <v>0</v>
      </c>
      <c r="J16" s="16" t="str">
        <f t="shared" si="1"/>
        <v>فرصت</v>
      </c>
      <c r="O16" s="13"/>
    </row>
    <row r="17" spans="1:15" ht="15" x14ac:dyDescent="0.35">
      <c r="A17" s="15">
        <v>13</v>
      </c>
      <c r="B17" s="16"/>
      <c r="C17" s="16"/>
      <c r="D17" s="16"/>
      <c r="E17" s="16"/>
      <c r="F17" s="16"/>
      <c r="G17" s="16"/>
      <c r="H17" s="16">
        <f t="shared" si="0"/>
        <v>0</v>
      </c>
      <c r="I17" s="16">
        <f t="shared" si="2"/>
        <v>0</v>
      </c>
      <c r="J17" s="16" t="str">
        <f t="shared" si="1"/>
        <v>فرصت</v>
      </c>
      <c r="O17" s="13"/>
    </row>
    <row r="18" spans="1:15" ht="15" x14ac:dyDescent="0.35">
      <c r="A18" s="15">
        <v>14</v>
      </c>
      <c r="B18" s="16"/>
      <c r="C18" s="16"/>
      <c r="D18" s="16"/>
      <c r="E18" s="16"/>
      <c r="F18" s="16"/>
      <c r="G18" s="16"/>
      <c r="H18" s="16">
        <f t="shared" si="0"/>
        <v>0</v>
      </c>
      <c r="I18" s="16">
        <f t="shared" si="2"/>
        <v>0</v>
      </c>
      <c r="J18" s="16" t="str">
        <f t="shared" si="1"/>
        <v>فرصت</v>
      </c>
      <c r="O18" s="13"/>
    </row>
    <row r="19" spans="1:15" x14ac:dyDescent="0.35">
      <c r="A19" s="15">
        <v>15</v>
      </c>
      <c r="B19" s="16"/>
      <c r="C19" s="16"/>
      <c r="D19" s="16"/>
      <c r="E19" s="16"/>
      <c r="F19" s="16"/>
      <c r="G19" s="16"/>
      <c r="H19" s="16">
        <f t="shared" si="0"/>
        <v>0</v>
      </c>
      <c r="I19" s="16">
        <f t="shared" si="2"/>
        <v>0</v>
      </c>
      <c r="J19" s="16" t="str">
        <f t="shared" si="1"/>
        <v>فرصت</v>
      </c>
    </row>
    <row r="20" spans="1:15" x14ac:dyDescent="0.35">
      <c r="A20" s="15">
        <v>16</v>
      </c>
      <c r="B20" s="16"/>
      <c r="C20" s="16"/>
      <c r="D20" s="16"/>
      <c r="E20" s="16"/>
      <c r="F20" s="16"/>
      <c r="G20" s="16"/>
      <c r="H20" s="16">
        <f t="shared" si="0"/>
        <v>0</v>
      </c>
      <c r="I20" s="18">
        <f t="shared" si="2"/>
        <v>0</v>
      </c>
      <c r="J20" s="16" t="str">
        <f t="shared" si="1"/>
        <v>فرصت</v>
      </c>
    </row>
    <row r="21" spans="1:15" x14ac:dyDescent="0.35">
      <c r="D21" s="19"/>
      <c r="E21" s="20"/>
      <c r="I21" s="21">
        <f>SUM(I5:I20)</f>
        <v>0</v>
      </c>
    </row>
    <row r="22" spans="1:15" x14ac:dyDescent="0.35">
      <c r="D22" s="19"/>
      <c r="E22" s="20"/>
      <c r="I22" s="22"/>
    </row>
    <row r="23" spans="1:15" ht="21.5" x14ac:dyDescent="0.35">
      <c r="H23" s="23"/>
      <c r="I23" s="23"/>
      <c r="J23" s="23"/>
    </row>
    <row r="24" spans="1:15" ht="21.5" x14ac:dyDescent="0.35">
      <c r="A24" s="3" t="s">
        <v>19</v>
      </c>
      <c r="B24" s="3"/>
      <c r="C24" s="3"/>
      <c r="D24" s="3"/>
      <c r="E24" s="3"/>
      <c r="F24" s="3"/>
      <c r="G24" s="3"/>
      <c r="H24" s="24"/>
      <c r="I24" s="25"/>
      <c r="J24" s="25"/>
    </row>
    <row r="25" spans="1:15" ht="56" x14ac:dyDescent="0.35">
      <c r="A25" s="26" t="s">
        <v>2</v>
      </c>
      <c r="B25" s="27" t="s">
        <v>20</v>
      </c>
      <c r="C25" s="28"/>
      <c r="D25" s="27" t="s">
        <v>21</v>
      </c>
      <c r="E25" s="29" t="s">
        <v>22</v>
      </c>
      <c r="F25" s="28"/>
      <c r="G25" s="28"/>
      <c r="H25" s="30"/>
      <c r="I25" s="30"/>
      <c r="J25" s="30"/>
    </row>
    <row r="26" spans="1:15" ht="15.5" x14ac:dyDescent="0.35">
      <c r="A26" s="31" t="s">
        <v>9</v>
      </c>
      <c r="B26" s="32" t="s">
        <v>23</v>
      </c>
      <c r="C26" s="33" t="s">
        <v>24</v>
      </c>
      <c r="D26" s="33" t="s">
        <v>25</v>
      </c>
      <c r="E26" s="33" t="s">
        <v>26</v>
      </c>
      <c r="F26" s="33" t="s">
        <v>27</v>
      </c>
      <c r="G26" s="33" t="s">
        <v>28</v>
      </c>
      <c r="H26" s="34"/>
      <c r="I26" s="34"/>
      <c r="J26" s="34"/>
    </row>
    <row r="27" spans="1:15" ht="15" x14ac:dyDescent="0.35">
      <c r="A27" s="35">
        <v>1</v>
      </c>
      <c r="B27" s="36" t="s">
        <v>29</v>
      </c>
      <c r="C27" s="37"/>
      <c r="D27" s="38"/>
      <c r="E27" s="35"/>
      <c r="F27" s="39">
        <f>E27*D27</f>
        <v>0</v>
      </c>
      <c r="G27" s="40">
        <f>SUM(F27:F31)</f>
        <v>0</v>
      </c>
      <c r="H27" s="34"/>
      <c r="I27" s="34"/>
      <c r="J27" s="34"/>
    </row>
    <row r="28" spans="1:15" ht="15" x14ac:dyDescent="0.35">
      <c r="A28" s="35">
        <v>2</v>
      </c>
      <c r="B28" s="36" t="s">
        <v>29</v>
      </c>
      <c r="C28" s="37"/>
      <c r="D28" s="38"/>
      <c r="E28" s="35"/>
      <c r="F28" s="39">
        <f t="shared" ref="F28:F36" si="3">E28*D28</f>
        <v>0</v>
      </c>
      <c r="G28" s="41"/>
      <c r="H28" s="42"/>
      <c r="I28" s="42"/>
      <c r="J28" s="42"/>
      <c r="L28" s="43"/>
    </row>
    <row r="29" spans="1:15" ht="15" x14ac:dyDescent="0.35">
      <c r="A29" s="44">
        <v>3</v>
      </c>
      <c r="B29" s="36" t="s">
        <v>29</v>
      </c>
      <c r="C29" s="44"/>
      <c r="D29" s="38"/>
      <c r="E29" s="44"/>
      <c r="F29" s="39">
        <f t="shared" si="3"/>
        <v>0</v>
      </c>
      <c r="G29" s="41"/>
      <c r="H29" s="42"/>
      <c r="I29" s="42"/>
      <c r="J29" s="42"/>
      <c r="L29" s="43"/>
    </row>
    <row r="30" spans="1:15" ht="15" x14ac:dyDescent="0.35">
      <c r="A30" s="35">
        <v>4</v>
      </c>
      <c r="B30" s="36" t="s">
        <v>29</v>
      </c>
      <c r="C30" s="44"/>
      <c r="D30" s="38"/>
      <c r="E30" s="44"/>
      <c r="F30" s="39">
        <f t="shared" si="3"/>
        <v>0</v>
      </c>
      <c r="G30" s="41"/>
      <c r="H30" s="42"/>
      <c r="I30" s="42"/>
      <c r="J30" s="42"/>
      <c r="L30" s="43"/>
    </row>
    <row r="31" spans="1:15" ht="15" x14ac:dyDescent="0.35">
      <c r="A31" s="44">
        <v>5</v>
      </c>
      <c r="B31" s="36" t="s">
        <v>29</v>
      </c>
      <c r="C31" s="44"/>
      <c r="D31" s="38"/>
      <c r="E31" s="44"/>
      <c r="F31" s="39">
        <f t="shared" si="3"/>
        <v>0</v>
      </c>
      <c r="G31" s="45"/>
      <c r="H31" s="42"/>
      <c r="I31" s="42"/>
      <c r="J31" s="42"/>
    </row>
    <row r="32" spans="1:15" ht="15" x14ac:dyDescent="0.35">
      <c r="A32" s="46">
        <v>6</v>
      </c>
      <c r="B32" s="47" t="s">
        <v>30</v>
      </c>
      <c r="C32" s="46"/>
      <c r="D32" s="48"/>
      <c r="E32" s="46"/>
      <c r="F32" s="49">
        <f>E32*D32</f>
        <v>0</v>
      </c>
      <c r="G32" s="50">
        <f>SUM(F32:F36)</f>
        <v>0</v>
      </c>
      <c r="H32" s="42"/>
      <c r="I32" s="42"/>
      <c r="J32" s="42"/>
    </row>
    <row r="33" spans="1:10" ht="15" x14ac:dyDescent="0.35">
      <c r="A33" s="46">
        <v>7</v>
      </c>
      <c r="B33" s="47" t="s">
        <v>30</v>
      </c>
      <c r="C33" s="46"/>
      <c r="D33" s="48"/>
      <c r="E33" s="46"/>
      <c r="F33" s="49">
        <f t="shared" si="3"/>
        <v>0</v>
      </c>
      <c r="G33" s="51"/>
      <c r="H33" s="42"/>
      <c r="I33" s="42"/>
      <c r="J33" s="42"/>
    </row>
    <row r="34" spans="1:10" ht="15" x14ac:dyDescent="0.35">
      <c r="A34" s="46">
        <v>8</v>
      </c>
      <c r="B34" s="47" t="s">
        <v>30</v>
      </c>
      <c r="C34" s="46"/>
      <c r="D34" s="48"/>
      <c r="E34" s="46"/>
      <c r="F34" s="49">
        <f t="shared" si="3"/>
        <v>0</v>
      </c>
      <c r="G34" s="51"/>
      <c r="H34" s="42"/>
      <c r="I34" s="42"/>
      <c r="J34" s="42"/>
    </row>
    <row r="35" spans="1:10" ht="15" x14ac:dyDescent="0.35">
      <c r="A35" s="46">
        <v>9</v>
      </c>
      <c r="B35" s="47" t="s">
        <v>30</v>
      </c>
      <c r="C35" s="46"/>
      <c r="D35" s="48"/>
      <c r="E35" s="46"/>
      <c r="F35" s="49">
        <f t="shared" si="3"/>
        <v>0</v>
      </c>
      <c r="G35" s="51"/>
      <c r="H35" s="42"/>
      <c r="I35" s="42"/>
      <c r="J35" s="42"/>
    </row>
    <row r="36" spans="1:10" ht="15" x14ac:dyDescent="0.35">
      <c r="A36" s="46">
        <v>10</v>
      </c>
      <c r="B36" s="47" t="s">
        <v>30</v>
      </c>
      <c r="C36" s="46"/>
      <c r="D36" s="52"/>
      <c r="E36" s="46"/>
      <c r="F36" s="53">
        <f t="shared" si="3"/>
        <v>0</v>
      </c>
      <c r="G36" s="54"/>
      <c r="H36" s="42"/>
      <c r="I36" s="42"/>
      <c r="J36" s="42"/>
    </row>
    <row r="37" spans="1:10" ht="15.5" x14ac:dyDescent="0.35">
      <c r="D37" s="55">
        <f>SUM(D27:D36)</f>
        <v>0</v>
      </c>
      <c r="F37" s="55">
        <f>SUM(F27:F36)</f>
        <v>0</v>
      </c>
    </row>
    <row r="40" spans="1:10" ht="15.5" x14ac:dyDescent="0.35">
      <c r="A40" s="56" t="s">
        <v>9</v>
      </c>
      <c r="B40" s="56" t="s">
        <v>31</v>
      </c>
      <c r="C40" s="56" t="s">
        <v>32</v>
      </c>
    </row>
    <row r="41" spans="1:10" x14ac:dyDescent="0.35">
      <c r="A41" s="15">
        <v>1</v>
      </c>
      <c r="B41" s="57" t="s">
        <v>33</v>
      </c>
      <c r="C41" s="58" t="s">
        <v>34</v>
      </c>
    </row>
    <row r="42" spans="1:10" x14ac:dyDescent="0.35">
      <c r="A42" s="15">
        <v>2</v>
      </c>
      <c r="B42" s="59"/>
      <c r="C42" s="58" t="s">
        <v>35</v>
      </c>
    </row>
    <row r="43" spans="1:10" x14ac:dyDescent="0.35">
      <c r="A43" s="15">
        <v>3</v>
      </c>
      <c r="B43" s="59"/>
      <c r="C43" s="58" t="s">
        <v>36</v>
      </c>
    </row>
    <row r="44" spans="1:10" x14ac:dyDescent="0.35">
      <c r="A44" s="15">
        <v>4</v>
      </c>
      <c r="B44" s="59"/>
      <c r="C44" s="58" t="s">
        <v>37</v>
      </c>
    </row>
    <row r="45" spans="1:10" x14ac:dyDescent="0.35">
      <c r="A45" s="15">
        <v>5</v>
      </c>
      <c r="B45" s="60"/>
      <c r="C45" s="58" t="s">
        <v>38</v>
      </c>
    </row>
    <row r="46" spans="1:10" x14ac:dyDescent="0.35">
      <c r="A46" s="15">
        <v>6</v>
      </c>
      <c r="B46" s="57" t="s">
        <v>39</v>
      </c>
      <c r="C46" s="58" t="s">
        <v>40</v>
      </c>
    </row>
    <row r="47" spans="1:10" x14ac:dyDescent="0.35">
      <c r="A47" s="15">
        <v>7</v>
      </c>
      <c r="B47" s="59"/>
      <c r="C47" s="58" t="s">
        <v>41</v>
      </c>
    </row>
    <row r="48" spans="1:10" x14ac:dyDescent="0.35">
      <c r="A48" s="15">
        <v>8</v>
      </c>
      <c r="B48" s="59"/>
      <c r="C48" s="58" t="s">
        <v>42</v>
      </c>
    </row>
    <row r="49" spans="1:3" x14ac:dyDescent="0.35">
      <c r="A49" s="15">
        <v>9</v>
      </c>
      <c r="B49" s="59"/>
      <c r="C49" s="58" t="s">
        <v>43</v>
      </c>
    </row>
    <row r="50" spans="1:3" x14ac:dyDescent="0.35">
      <c r="A50" s="15">
        <v>10</v>
      </c>
      <c r="B50" s="60"/>
      <c r="C50" s="58" t="s">
        <v>44</v>
      </c>
    </row>
    <row r="51" spans="1:3" x14ac:dyDescent="0.35">
      <c r="A51" s="15">
        <v>11</v>
      </c>
      <c r="B51" s="57" t="s">
        <v>45</v>
      </c>
      <c r="C51" s="58" t="s">
        <v>46</v>
      </c>
    </row>
    <row r="52" spans="1:3" x14ac:dyDescent="0.35">
      <c r="A52" s="15">
        <v>12</v>
      </c>
      <c r="B52" s="59"/>
      <c r="C52" s="58" t="s">
        <v>47</v>
      </c>
    </row>
    <row r="53" spans="1:3" x14ac:dyDescent="0.35">
      <c r="A53" s="15">
        <v>13</v>
      </c>
      <c r="B53" s="59"/>
      <c r="C53" s="58" t="s">
        <v>48</v>
      </c>
    </row>
    <row r="54" spans="1:3" x14ac:dyDescent="0.35">
      <c r="A54" s="15">
        <v>14</v>
      </c>
      <c r="B54" s="59"/>
      <c r="C54" s="58" t="s">
        <v>49</v>
      </c>
    </row>
    <row r="55" spans="1:3" x14ac:dyDescent="0.35">
      <c r="A55" s="15">
        <v>15</v>
      </c>
      <c r="B55" s="60"/>
      <c r="C55" s="58" t="s">
        <v>50</v>
      </c>
    </row>
    <row r="56" spans="1:3" x14ac:dyDescent="0.35">
      <c r="A56" s="15">
        <v>16</v>
      </c>
      <c r="B56" s="57" t="s">
        <v>51</v>
      </c>
      <c r="C56" s="58" t="s">
        <v>52</v>
      </c>
    </row>
    <row r="57" spans="1:3" x14ac:dyDescent="0.35">
      <c r="A57" s="15">
        <v>17</v>
      </c>
      <c r="B57" s="59"/>
      <c r="C57" s="58" t="s">
        <v>53</v>
      </c>
    </row>
    <row r="58" spans="1:3" x14ac:dyDescent="0.35">
      <c r="A58" s="15">
        <v>18</v>
      </c>
      <c r="B58" s="59"/>
      <c r="C58" s="58" t="s">
        <v>54</v>
      </c>
    </row>
    <row r="59" spans="1:3" x14ac:dyDescent="0.35">
      <c r="A59" s="15">
        <v>19</v>
      </c>
      <c r="B59" s="60"/>
      <c r="C59" s="58" t="s">
        <v>55</v>
      </c>
    </row>
    <row r="60" spans="1:3" x14ac:dyDescent="0.35">
      <c r="A60" s="15">
        <v>20</v>
      </c>
      <c r="B60" s="57" t="s">
        <v>56</v>
      </c>
      <c r="C60" s="58" t="s">
        <v>57</v>
      </c>
    </row>
    <row r="61" spans="1:3" x14ac:dyDescent="0.35">
      <c r="A61" s="15">
        <v>21</v>
      </c>
      <c r="B61" s="60"/>
      <c r="C61" s="58" t="s">
        <v>58</v>
      </c>
    </row>
    <row r="62" spans="1:3" x14ac:dyDescent="0.35">
      <c r="A62" s="15">
        <v>22</v>
      </c>
      <c r="B62" s="57" t="s">
        <v>59</v>
      </c>
      <c r="C62" s="58" t="s">
        <v>60</v>
      </c>
    </row>
    <row r="63" spans="1:3" x14ac:dyDescent="0.35">
      <c r="A63" s="15">
        <v>23</v>
      </c>
      <c r="B63" s="59"/>
      <c r="C63" s="58" t="s">
        <v>61</v>
      </c>
    </row>
    <row r="64" spans="1:3" x14ac:dyDescent="0.35">
      <c r="A64" s="15">
        <v>24</v>
      </c>
      <c r="B64" s="60"/>
      <c r="C64" s="58" t="s">
        <v>62</v>
      </c>
    </row>
  </sheetData>
  <mergeCells count="11">
    <mergeCell ref="B46:B50"/>
    <mergeCell ref="B51:B55"/>
    <mergeCell ref="B56:B59"/>
    <mergeCell ref="B60:B61"/>
    <mergeCell ref="B62:B64"/>
    <mergeCell ref="A1:J1"/>
    <mergeCell ref="A2:J2"/>
    <mergeCell ref="A24:G24"/>
    <mergeCell ref="G27:G31"/>
    <mergeCell ref="G32:G36"/>
    <mergeCell ref="B41:B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AE22-A3DB-472A-868E-9C572F97D46A}">
  <dimension ref="A1:J33"/>
  <sheetViews>
    <sheetView rightToLeft="1" workbookViewId="0">
      <selection sqref="A1:J33"/>
    </sheetView>
  </sheetViews>
  <sheetFormatPr defaultRowHeight="14.5" x14ac:dyDescent="0.35"/>
  <sheetData>
    <row r="1" spans="1:10" ht="33.5" x14ac:dyDescent="0.35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</row>
    <row r="2" spans="1:10" ht="21.5" x14ac:dyDescent="0.35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</row>
    <row r="3" spans="1:10" ht="216" x14ac:dyDescent="0.35">
      <c r="A3" s="5" t="s">
        <v>2</v>
      </c>
      <c r="B3" s="61"/>
      <c r="C3" s="62"/>
      <c r="D3" s="6" t="s">
        <v>65</v>
      </c>
      <c r="E3" s="63" t="s">
        <v>8</v>
      </c>
      <c r="F3" s="8" t="s">
        <v>66</v>
      </c>
      <c r="G3" s="8" t="s">
        <v>67</v>
      </c>
      <c r="H3" s="8" t="s">
        <v>68</v>
      </c>
      <c r="I3" s="8" t="s">
        <v>8</v>
      </c>
      <c r="J3" s="8" t="s">
        <v>8</v>
      </c>
    </row>
    <row r="4" spans="1:10" ht="67.5" x14ac:dyDescent="0.35">
      <c r="A4" s="9" t="s">
        <v>9</v>
      </c>
      <c r="B4" s="10" t="s">
        <v>69</v>
      </c>
      <c r="C4" s="11" t="s">
        <v>70</v>
      </c>
      <c r="D4" s="11" t="s">
        <v>71</v>
      </c>
      <c r="E4" s="64" t="s">
        <v>72</v>
      </c>
      <c r="F4" s="12" t="s">
        <v>73</v>
      </c>
      <c r="G4" s="12" t="s">
        <v>74</v>
      </c>
      <c r="H4" s="65" t="s">
        <v>75</v>
      </c>
      <c r="I4" s="12" t="s">
        <v>76</v>
      </c>
      <c r="J4" s="12" t="s">
        <v>18</v>
      </c>
    </row>
    <row r="5" spans="1:10" x14ac:dyDescent="0.35">
      <c r="A5" s="66">
        <v>1</v>
      </c>
      <c r="B5" s="66" t="s">
        <v>77</v>
      </c>
      <c r="C5" s="67" t="s">
        <v>78</v>
      </c>
      <c r="D5" s="66"/>
      <c r="E5" s="68" t="str">
        <f>IFERROR(D5/SUM($D$5:$D$10),"")</f>
        <v/>
      </c>
      <c r="F5" s="69"/>
      <c r="G5" s="69"/>
      <c r="H5" s="69"/>
      <c r="I5" s="70" t="str">
        <f>IFERROR(AVERAGE(SUM(H5*E5,H6*E6,H7*E7,H8*E8,H9*E9,H10*E10)),"")</f>
        <v/>
      </c>
      <c r="J5" s="71" t="str">
        <f>IF(I5&lt;2,"فرصت", "تهدید")</f>
        <v>تهدید</v>
      </c>
    </row>
    <row r="6" spans="1:10" x14ac:dyDescent="0.35">
      <c r="A6" s="66">
        <v>2</v>
      </c>
      <c r="B6" s="66" t="s">
        <v>77</v>
      </c>
      <c r="C6" s="67" t="s">
        <v>79</v>
      </c>
      <c r="D6" s="66"/>
      <c r="E6" s="68" t="str">
        <f t="shared" ref="E6:E10" si="0">IFERROR(D6/SUM($D$5:$D$10),"")</f>
        <v/>
      </c>
      <c r="F6" s="69"/>
      <c r="G6" s="69"/>
      <c r="H6" s="69"/>
      <c r="I6" s="72"/>
      <c r="J6" s="73"/>
    </row>
    <row r="7" spans="1:10" x14ac:dyDescent="0.35">
      <c r="A7" s="66">
        <v>3</v>
      </c>
      <c r="B7" s="66" t="s">
        <v>77</v>
      </c>
      <c r="C7" s="67" t="s">
        <v>80</v>
      </c>
      <c r="D7" s="66"/>
      <c r="E7" s="68" t="str">
        <f t="shared" si="0"/>
        <v/>
      </c>
      <c r="F7" s="69"/>
      <c r="G7" s="69"/>
      <c r="H7" s="69"/>
      <c r="I7" s="72"/>
      <c r="J7" s="73"/>
    </row>
    <row r="8" spans="1:10" x14ac:dyDescent="0.35">
      <c r="A8" s="66">
        <v>4</v>
      </c>
      <c r="B8" s="66" t="s">
        <v>77</v>
      </c>
      <c r="C8" s="67" t="s">
        <v>81</v>
      </c>
      <c r="D8" s="66"/>
      <c r="E8" s="68" t="str">
        <f t="shared" si="0"/>
        <v/>
      </c>
      <c r="F8" s="69"/>
      <c r="G8" s="69"/>
      <c r="H8" s="69"/>
      <c r="I8" s="72"/>
      <c r="J8" s="73"/>
    </row>
    <row r="9" spans="1:10" x14ac:dyDescent="0.35">
      <c r="A9" s="66">
        <v>5</v>
      </c>
      <c r="B9" s="66" t="s">
        <v>77</v>
      </c>
      <c r="C9" s="67" t="s">
        <v>82</v>
      </c>
      <c r="D9" s="66"/>
      <c r="E9" s="68" t="str">
        <f t="shared" si="0"/>
        <v/>
      </c>
      <c r="F9" s="69"/>
      <c r="G9" s="69"/>
      <c r="H9" s="69"/>
      <c r="I9" s="72"/>
      <c r="J9" s="73"/>
    </row>
    <row r="10" spans="1:10" x14ac:dyDescent="0.35">
      <c r="A10" s="66">
        <v>6</v>
      </c>
      <c r="B10" s="66" t="s">
        <v>77</v>
      </c>
      <c r="C10" s="67" t="s">
        <v>83</v>
      </c>
      <c r="D10" s="66"/>
      <c r="E10" s="68" t="str">
        <f t="shared" si="0"/>
        <v/>
      </c>
      <c r="F10" s="69"/>
      <c r="G10" s="69"/>
      <c r="H10" s="69"/>
      <c r="I10" s="74"/>
      <c r="J10" s="75"/>
    </row>
    <row r="11" spans="1:10" x14ac:dyDescent="0.35">
      <c r="A11" s="76">
        <v>7</v>
      </c>
      <c r="B11" s="76" t="s">
        <v>84</v>
      </c>
      <c r="C11" s="77" t="s">
        <v>85</v>
      </c>
      <c r="D11" s="76"/>
      <c r="E11" s="78" t="str">
        <f>IFERROR(D11/SUM($D$11:$D$15),"")</f>
        <v/>
      </c>
      <c r="F11" s="76"/>
      <c r="G11" s="76"/>
      <c r="H11" s="76"/>
      <c r="I11" s="79" t="str">
        <f>IFERROR(AVERAGE(SUM(H11*E11,H12*E12,H13*E13,H14*E14,H15*E15)),"")</f>
        <v/>
      </c>
      <c r="J11" s="80" t="str">
        <f>IF(I11&lt;2,"فرصت", "تهدید")</f>
        <v>تهدید</v>
      </c>
    </row>
    <row r="12" spans="1:10" x14ac:dyDescent="0.35">
      <c r="A12" s="76">
        <v>8</v>
      </c>
      <c r="B12" s="76" t="s">
        <v>84</v>
      </c>
      <c r="C12" s="77" t="s">
        <v>86</v>
      </c>
      <c r="D12" s="76"/>
      <c r="E12" s="78" t="str">
        <f t="shared" ref="E12:E14" si="1">IFERROR(D12/SUM($D$11:$D$15),"")</f>
        <v/>
      </c>
      <c r="F12" s="76"/>
      <c r="G12" s="76"/>
      <c r="H12" s="76"/>
      <c r="I12" s="81"/>
      <c r="J12" s="82"/>
    </row>
    <row r="13" spans="1:10" x14ac:dyDescent="0.35">
      <c r="A13" s="76">
        <v>9</v>
      </c>
      <c r="B13" s="76" t="s">
        <v>84</v>
      </c>
      <c r="C13" s="77" t="s">
        <v>87</v>
      </c>
      <c r="D13" s="76"/>
      <c r="E13" s="78" t="str">
        <f t="shared" si="1"/>
        <v/>
      </c>
      <c r="F13" s="76"/>
      <c r="G13" s="76"/>
      <c r="H13" s="76"/>
      <c r="I13" s="81"/>
      <c r="J13" s="82"/>
    </row>
    <row r="14" spans="1:10" x14ac:dyDescent="0.35">
      <c r="A14" s="76">
        <v>10</v>
      </c>
      <c r="B14" s="76" t="s">
        <v>84</v>
      </c>
      <c r="C14" s="77" t="s">
        <v>88</v>
      </c>
      <c r="D14" s="76"/>
      <c r="E14" s="78" t="str">
        <f t="shared" si="1"/>
        <v/>
      </c>
      <c r="F14" s="76"/>
      <c r="G14" s="76"/>
      <c r="H14" s="76"/>
      <c r="I14" s="81"/>
      <c r="J14" s="82"/>
    </row>
    <row r="15" spans="1:10" x14ac:dyDescent="0.35">
      <c r="A15" s="76">
        <v>11</v>
      </c>
      <c r="B15" s="76" t="s">
        <v>84</v>
      </c>
      <c r="C15" s="77" t="s">
        <v>89</v>
      </c>
      <c r="D15" s="76"/>
      <c r="E15" s="78" t="str">
        <f>IFERROR(D15/SUM($D$11:$D$15),"")</f>
        <v/>
      </c>
      <c r="F15" s="76"/>
      <c r="G15" s="76"/>
      <c r="H15" s="76"/>
      <c r="I15" s="83"/>
      <c r="J15" s="84"/>
    </row>
    <row r="16" spans="1:10" x14ac:dyDescent="0.35">
      <c r="A16" s="85">
        <v>12</v>
      </c>
      <c r="B16" s="85" t="s">
        <v>90</v>
      </c>
      <c r="C16" s="86" t="s">
        <v>91</v>
      </c>
      <c r="D16" s="85"/>
      <c r="E16" s="87" t="str">
        <f>IFERROR(D16/SUM($D$16:$D$20),"")</f>
        <v/>
      </c>
      <c r="F16" s="85"/>
      <c r="G16" s="85"/>
      <c r="H16" s="85"/>
      <c r="I16" s="88" t="str">
        <f>IFERROR(AVERAGE(SUM(H16*E16,H17*E17,H18*E18,H19*E19,H20*E20)),"")</f>
        <v/>
      </c>
      <c r="J16" s="89" t="str">
        <f>IF(I16&gt;2,"فرصت", "تهدید")</f>
        <v>فرصت</v>
      </c>
    </row>
    <row r="17" spans="1:10" x14ac:dyDescent="0.35">
      <c r="A17" s="85">
        <v>13</v>
      </c>
      <c r="B17" s="85" t="s">
        <v>90</v>
      </c>
      <c r="C17" s="86" t="s">
        <v>92</v>
      </c>
      <c r="D17" s="85"/>
      <c r="E17" s="87" t="str">
        <f t="shared" ref="E17:E20" si="2">IFERROR(D17/SUM($D$16:$D$20),"")</f>
        <v/>
      </c>
      <c r="F17" s="85"/>
      <c r="G17" s="85"/>
      <c r="H17" s="85"/>
      <c r="I17" s="90"/>
      <c r="J17" s="91"/>
    </row>
    <row r="18" spans="1:10" x14ac:dyDescent="0.35">
      <c r="A18" s="85">
        <v>14</v>
      </c>
      <c r="B18" s="85" t="s">
        <v>90</v>
      </c>
      <c r="C18" s="86" t="s">
        <v>93</v>
      </c>
      <c r="D18" s="85"/>
      <c r="E18" s="87" t="str">
        <f t="shared" si="2"/>
        <v/>
      </c>
      <c r="F18" s="85"/>
      <c r="G18" s="85"/>
      <c r="H18" s="85"/>
      <c r="I18" s="90"/>
      <c r="J18" s="91"/>
    </row>
    <row r="19" spans="1:10" x14ac:dyDescent="0.35">
      <c r="A19" s="85">
        <v>15</v>
      </c>
      <c r="B19" s="85" t="s">
        <v>90</v>
      </c>
      <c r="C19" s="86" t="s">
        <v>94</v>
      </c>
      <c r="D19" s="85"/>
      <c r="E19" s="87" t="str">
        <f t="shared" si="2"/>
        <v/>
      </c>
      <c r="F19" s="85"/>
      <c r="G19" s="85"/>
      <c r="H19" s="85"/>
      <c r="I19" s="90"/>
      <c r="J19" s="91"/>
    </row>
    <row r="20" spans="1:10" x14ac:dyDescent="0.35">
      <c r="A20" s="85">
        <v>16</v>
      </c>
      <c r="B20" s="85" t="s">
        <v>90</v>
      </c>
      <c r="C20" s="86" t="s">
        <v>95</v>
      </c>
      <c r="D20" s="85"/>
      <c r="E20" s="87" t="str">
        <f t="shared" si="2"/>
        <v/>
      </c>
      <c r="F20" s="85"/>
      <c r="G20" s="85"/>
      <c r="H20" s="85"/>
      <c r="I20" s="92"/>
      <c r="J20" s="93"/>
    </row>
    <row r="21" spans="1:10" x14ac:dyDescent="0.35">
      <c r="A21" s="94">
        <v>17</v>
      </c>
      <c r="B21" s="94" t="s">
        <v>96</v>
      </c>
      <c r="C21" s="95" t="s">
        <v>97</v>
      </c>
      <c r="D21" s="94"/>
      <c r="E21" s="96" t="str">
        <f>IFERROR(D21/SUM($D$21:$D$28),"")</f>
        <v/>
      </c>
      <c r="F21" s="94"/>
      <c r="G21" s="94"/>
      <c r="H21" s="94"/>
      <c r="I21" s="97" t="str">
        <f>IFERROR(AVERAGE(SUM(H21*E21,H22*E22,H23*E23,H24*E24,H25*E25,H26*E26,H27*E27,H28*E28)),"")</f>
        <v/>
      </c>
      <c r="J21" s="98" t="str">
        <f>IF(I21&lt;2,"فرصت", "تهدید")</f>
        <v>تهدید</v>
      </c>
    </row>
    <row r="22" spans="1:10" x14ac:dyDescent="0.35">
      <c r="A22" s="94">
        <v>18</v>
      </c>
      <c r="B22" s="94" t="s">
        <v>96</v>
      </c>
      <c r="C22" s="95" t="s">
        <v>98</v>
      </c>
      <c r="D22" s="94"/>
      <c r="E22" s="96" t="str">
        <f t="shared" ref="E22:E28" si="3">IFERROR(D22/SUM($D$21:$D$28),"")</f>
        <v/>
      </c>
      <c r="F22" s="94"/>
      <c r="G22" s="94"/>
      <c r="H22" s="94"/>
      <c r="I22" s="99"/>
      <c r="J22" s="100"/>
    </row>
    <row r="23" spans="1:10" x14ac:dyDescent="0.35">
      <c r="A23" s="94">
        <v>19</v>
      </c>
      <c r="B23" s="94" t="s">
        <v>96</v>
      </c>
      <c r="C23" s="95" t="s">
        <v>99</v>
      </c>
      <c r="D23" s="94"/>
      <c r="E23" s="96" t="str">
        <f t="shared" si="3"/>
        <v/>
      </c>
      <c r="F23" s="94"/>
      <c r="G23" s="94"/>
      <c r="H23" s="94"/>
      <c r="I23" s="99"/>
      <c r="J23" s="100"/>
    </row>
    <row r="24" spans="1:10" x14ac:dyDescent="0.35">
      <c r="A24" s="94">
        <v>20</v>
      </c>
      <c r="B24" s="94" t="s">
        <v>96</v>
      </c>
      <c r="C24" s="95" t="s">
        <v>100</v>
      </c>
      <c r="D24" s="94"/>
      <c r="E24" s="96" t="str">
        <f t="shared" si="3"/>
        <v/>
      </c>
      <c r="F24" s="94"/>
      <c r="G24" s="94"/>
      <c r="H24" s="94"/>
      <c r="I24" s="99"/>
      <c r="J24" s="100"/>
    </row>
    <row r="25" spans="1:10" x14ac:dyDescent="0.35">
      <c r="A25" s="94">
        <v>21</v>
      </c>
      <c r="B25" s="94" t="s">
        <v>96</v>
      </c>
      <c r="C25" s="95" t="s">
        <v>101</v>
      </c>
      <c r="D25" s="94"/>
      <c r="E25" s="96" t="str">
        <f t="shared" si="3"/>
        <v/>
      </c>
      <c r="F25" s="94"/>
      <c r="G25" s="94"/>
      <c r="H25" s="94"/>
      <c r="I25" s="99"/>
      <c r="J25" s="100"/>
    </row>
    <row r="26" spans="1:10" x14ac:dyDescent="0.35">
      <c r="A26" s="94">
        <v>22</v>
      </c>
      <c r="B26" s="94" t="s">
        <v>96</v>
      </c>
      <c r="C26" s="95" t="s">
        <v>102</v>
      </c>
      <c r="D26" s="94"/>
      <c r="E26" s="96" t="str">
        <f t="shared" si="3"/>
        <v/>
      </c>
      <c r="F26" s="94"/>
      <c r="G26" s="94"/>
      <c r="H26" s="94"/>
      <c r="I26" s="99"/>
      <c r="J26" s="100"/>
    </row>
    <row r="27" spans="1:10" x14ac:dyDescent="0.35">
      <c r="A27" s="94">
        <v>23</v>
      </c>
      <c r="B27" s="94" t="s">
        <v>96</v>
      </c>
      <c r="C27" s="95" t="s">
        <v>103</v>
      </c>
      <c r="D27" s="94"/>
      <c r="E27" s="96" t="str">
        <f t="shared" si="3"/>
        <v/>
      </c>
      <c r="F27" s="94"/>
      <c r="G27" s="94"/>
      <c r="H27" s="94"/>
      <c r="I27" s="99"/>
      <c r="J27" s="100"/>
    </row>
    <row r="28" spans="1:10" x14ac:dyDescent="0.35">
      <c r="A28" s="94">
        <v>24</v>
      </c>
      <c r="B28" s="94" t="s">
        <v>96</v>
      </c>
      <c r="C28" s="95" t="s">
        <v>104</v>
      </c>
      <c r="D28" s="94"/>
      <c r="E28" s="96" t="str">
        <f t="shared" si="3"/>
        <v/>
      </c>
      <c r="F28" s="94"/>
      <c r="G28" s="94"/>
      <c r="H28" s="94"/>
      <c r="I28" s="101"/>
      <c r="J28" s="102"/>
    </row>
    <row r="29" spans="1:10" x14ac:dyDescent="0.35">
      <c r="A29" s="103">
        <v>25</v>
      </c>
      <c r="B29" s="103" t="s">
        <v>105</v>
      </c>
      <c r="C29" s="104" t="s">
        <v>106</v>
      </c>
      <c r="D29" s="103"/>
      <c r="E29" s="105" t="str">
        <f>IFERROR(D29/SUM($D$29:$D$33),"")</f>
        <v/>
      </c>
      <c r="F29" s="103"/>
      <c r="G29" s="103"/>
      <c r="H29" s="103"/>
      <c r="I29" s="106" t="str">
        <f>IFERROR(AVERAGE(SUM(H29*E29,H30*E30,H31*E31,H32*E32,H33*E33)),"")</f>
        <v/>
      </c>
      <c r="J29" s="107" t="str">
        <f>IF(I29&lt;2,"فرصت", "تهدید")</f>
        <v>تهدید</v>
      </c>
    </row>
    <row r="30" spans="1:10" x14ac:dyDescent="0.35">
      <c r="A30" s="103">
        <v>26</v>
      </c>
      <c r="B30" s="103" t="s">
        <v>105</v>
      </c>
      <c r="C30" s="104" t="s">
        <v>107</v>
      </c>
      <c r="D30" s="103"/>
      <c r="E30" s="105" t="str">
        <f>IFERROR(D30/SUM($D$29:$D$33),"")</f>
        <v/>
      </c>
      <c r="F30" s="103"/>
      <c r="G30" s="103"/>
      <c r="H30" s="103"/>
      <c r="I30" s="108"/>
      <c r="J30" s="109"/>
    </row>
    <row r="31" spans="1:10" x14ac:dyDescent="0.35">
      <c r="A31" s="103">
        <v>27</v>
      </c>
      <c r="B31" s="103" t="s">
        <v>105</v>
      </c>
      <c r="C31" s="104" t="s">
        <v>108</v>
      </c>
      <c r="D31" s="103"/>
      <c r="E31" s="105" t="str">
        <f t="shared" ref="E31:E33" si="4">IFERROR(D31/SUM($D$29:$D$33),"")</f>
        <v/>
      </c>
      <c r="F31" s="103"/>
      <c r="G31" s="103"/>
      <c r="H31" s="103"/>
      <c r="I31" s="108"/>
      <c r="J31" s="109"/>
    </row>
    <row r="32" spans="1:10" x14ac:dyDescent="0.35">
      <c r="A32" s="103">
        <v>28</v>
      </c>
      <c r="B32" s="103" t="s">
        <v>105</v>
      </c>
      <c r="C32" s="104" t="s">
        <v>109</v>
      </c>
      <c r="D32" s="103"/>
      <c r="E32" s="105" t="str">
        <f t="shared" si="4"/>
        <v/>
      </c>
      <c r="F32" s="103"/>
      <c r="G32" s="103"/>
      <c r="H32" s="103"/>
      <c r="I32" s="108"/>
      <c r="J32" s="109"/>
    </row>
    <row r="33" spans="1:10" x14ac:dyDescent="0.35">
      <c r="A33" s="103">
        <v>29</v>
      </c>
      <c r="B33" s="103" t="s">
        <v>105</v>
      </c>
      <c r="C33" s="104" t="s">
        <v>110</v>
      </c>
      <c r="D33" s="103"/>
      <c r="E33" s="105" t="str">
        <f t="shared" si="4"/>
        <v/>
      </c>
      <c r="F33" s="103"/>
      <c r="G33" s="103"/>
      <c r="H33" s="103"/>
      <c r="I33" s="110"/>
      <c r="J33" s="111"/>
    </row>
  </sheetData>
  <mergeCells count="12">
    <mergeCell ref="I16:I20"/>
    <mergeCell ref="J16:J20"/>
    <mergeCell ref="I21:I28"/>
    <mergeCell ref="J21:J28"/>
    <mergeCell ref="I29:I33"/>
    <mergeCell ref="J29:J33"/>
    <mergeCell ref="A1:J1"/>
    <mergeCell ref="A2:J2"/>
    <mergeCell ref="I5:I10"/>
    <mergeCell ref="J5:J10"/>
    <mergeCell ref="I11:I15"/>
    <mergeCell ref="J11:J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0429-58EA-4383-B41F-9E357E756F5A}">
  <dimension ref="A1:X64"/>
  <sheetViews>
    <sheetView rightToLeft="1" workbookViewId="0">
      <selection sqref="A1:XFD1048576"/>
    </sheetView>
  </sheetViews>
  <sheetFormatPr defaultColWidth="8.90625" defaultRowHeight="14" x14ac:dyDescent="0.35"/>
  <cols>
    <col min="1" max="1" width="6.81640625" style="2" customWidth="1"/>
    <col min="2" max="2" width="26.90625" style="2" customWidth="1"/>
    <col min="3" max="3" width="42.6328125" style="2" bestFit="1" customWidth="1"/>
    <col min="4" max="4" width="20.81640625" style="2" customWidth="1"/>
    <col min="5" max="5" width="18.36328125" style="2" customWidth="1"/>
    <col min="6" max="6" width="14.6328125" style="2" customWidth="1"/>
    <col min="7" max="7" width="12.453125" style="2" customWidth="1"/>
    <col min="8" max="8" width="13.6328125" style="2" customWidth="1"/>
    <col min="9" max="9" width="14.08984375" style="2" customWidth="1"/>
    <col min="10" max="10" width="14.90625" style="2" customWidth="1"/>
    <col min="11" max="11" width="17.6328125" style="2" customWidth="1"/>
    <col min="12" max="12" width="17.453125" style="2" customWidth="1"/>
    <col min="13" max="13" width="17.26953125" style="2" customWidth="1"/>
    <col min="14" max="14" width="12.81640625" style="2" customWidth="1"/>
    <col min="15" max="15" width="15.54296875" style="2" customWidth="1"/>
    <col min="16" max="16" width="11.54296875" style="2" customWidth="1"/>
    <col min="17" max="17" width="11.7265625" style="2" customWidth="1"/>
    <col min="18" max="18" width="12.7265625" style="2" customWidth="1"/>
    <col min="19" max="19" width="13.54296875" style="2" customWidth="1"/>
    <col min="20" max="16384" width="8.90625" style="2"/>
  </cols>
  <sheetData>
    <row r="1" spans="1:15" ht="33.5" x14ac:dyDescent="0.35">
      <c r="A1" s="1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1.5" customHeight="1" x14ac:dyDescent="0.35">
      <c r="A2" s="3" t="s">
        <v>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88" customHeight="1" x14ac:dyDescent="0.35">
      <c r="A3" s="5" t="s">
        <v>2</v>
      </c>
      <c r="B3" s="8" t="s">
        <v>113</v>
      </c>
      <c r="C3" s="8" t="s">
        <v>113</v>
      </c>
      <c r="D3" s="8" t="s">
        <v>113</v>
      </c>
      <c r="E3" s="112"/>
      <c r="F3" s="113" t="s">
        <v>114</v>
      </c>
      <c r="G3" s="113"/>
      <c r="H3" s="113"/>
      <c r="I3" s="113"/>
      <c r="J3" s="113"/>
      <c r="K3" s="113"/>
      <c r="L3" s="113"/>
      <c r="M3" s="113"/>
      <c r="N3" s="113"/>
      <c r="O3" s="113"/>
    </row>
    <row r="4" spans="1:15" ht="46.5" x14ac:dyDescent="0.35">
      <c r="A4" s="9" t="s">
        <v>9</v>
      </c>
      <c r="B4" s="114" t="s">
        <v>115</v>
      </c>
      <c r="C4" s="11" t="s">
        <v>116</v>
      </c>
      <c r="D4" s="12" t="s">
        <v>117</v>
      </c>
      <c r="E4" s="12" t="s">
        <v>118</v>
      </c>
      <c r="F4" s="115" t="s">
        <v>119</v>
      </c>
      <c r="G4" s="115" t="s">
        <v>120</v>
      </c>
      <c r="H4" s="115" t="s">
        <v>121</v>
      </c>
      <c r="I4" s="115" t="s">
        <v>122</v>
      </c>
      <c r="J4" s="115" t="s">
        <v>123</v>
      </c>
      <c r="K4" s="115" t="s">
        <v>124</v>
      </c>
      <c r="L4" s="115" t="s">
        <v>125</v>
      </c>
      <c r="M4" s="115" t="s">
        <v>126</v>
      </c>
      <c r="N4" s="115" t="s">
        <v>127</v>
      </c>
      <c r="O4" s="115" t="s">
        <v>128</v>
      </c>
    </row>
    <row r="5" spans="1:15" s="120" customFormat="1" ht="15.5" x14ac:dyDescent="0.35">
      <c r="A5" s="116">
        <v>1</v>
      </c>
      <c r="B5" s="117"/>
      <c r="C5" s="118"/>
      <c r="D5" s="112"/>
      <c r="E5" s="112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6" spans="1:15" s="120" customFormat="1" ht="15.5" x14ac:dyDescent="0.35">
      <c r="A6" s="116"/>
      <c r="B6" s="117"/>
      <c r="C6" s="118"/>
      <c r="D6" s="112"/>
      <c r="E6" s="112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1:15" s="120" customFormat="1" ht="15.5" x14ac:dyDescent="0.35">
      <c r="A7" s="116"/>
      <c r="B7" s="117"/>
      <c r="C7" s="118"/>
      <c r="D7" s="112"/>
      <c r="E7" s="112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8" spans="1:15" s="120" customFormat="1" ht="15.5" x14ac:dyDescent="0.35">
      <c r="A8" s="116"/>
      <c r="B8" s="117"/>
      <c r="C8" s="118"/>
      <c r="D8" s="112"/>
      <c r="E8" s="112"/>
      <c r="F8" s="119"/>
      <c r="G8" s="119"/>
      <c r="H8" s="119"/>
      <c r="I8" s="119"/>
      <c r="J8" s="119"/>
      <c r="K8" s="119"/>
      <c r="L8" s="119"/>
      <c r="M8" s="119"/>
      <c r="N8" s="119"/>
      <c r="O8" s="119"/>
    </row>
    <row r="9" spans="1:15" s="120" customFormat="1" ht="15.5" x14ac:dyDescent="0.35">
      <c r="A9" s="116"/>
      <c r="B9" s="117"/>
      <c r="C9" s="118"/>
      <c r="D9" s="112"/>
      <c r="E9" s="112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1:15" s="120" customFormat="1" ht="15.5" x14ac:dyDescent="0.35">
      <c r="A10" s="116"/>
      <c r="B10" s="117"/>
      <c r="C10" s="118"/>
      <c r="D10" s="112"/>
      <c r="E10" s="112"/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spans="1:15" s="120" customFormat="1" ht="15.5" x14ac:dyDescent="0.35">
      <c r="A11" s="116"/>
      <c r="B11" s="117"/>
      <c r="C11" s="118"/>
      <c r="D11" s="112"/>
      <c r="E11" s="112"/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spans="1:15" s="120" customFormat="1" ht="15.5" x14ac:dyDescent="0.35">
      <c r="A12" s="116"/>
      <c r="B12" s="117"/>
      <c r="C12" s="118"/>
      <c r="D12" s="112"/>
      <c r="E12" s="112"/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spans="1:15" s="120" customFormat="1" ht="15.5" x14ac:dyDescent="0.35">
      <c r="A13" s="116"/>
      <c r="B13" s="117"/>
      <c r="C13" s="118"/>
      <c r="D13" s="112"/>
      <c r="E13" s="112"/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spans="1:15" s="120" customFormat="1" ht="15.5" x14ac:dyDescent="0.35">
      <c r="A14" s="116"/>
      <c r="B14" s="117"/>
      <c r="C14" s="118"/>
      <c r="D14" s="112"/>
      <c r="E14" s="112"/>
      <c r="F14" s="119"/>
      <c r="G14" s="119"/>
      <c r="H14" s="119"/>
      <c r="I14" s="119"/>
      <c r="J14" s="119"/>
      <c r="K14" s="119"/>
      <c r="L14" s="119"/>
      <c r="M14" s="119"/>
      <c r="N14" s="119"/>
      <c r="O14" s="119"/>
    </row>
    <row r="15" spans="1:15" x14ac:dyDescent="0.3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5"/>
      <c r="L15" s="15"/>
      <c r="M15" s="15"/>
      <c r="N15" s="15"/>
      <c r="O15" s="15"/>
    </row>
    <row r="16" spans="1:15" x14ac:dyDescent="0.3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5"/>
      <c r="L16" s="15"/>
      <c r="M16" s="15"/>
      <c r="N16" s="15"/>
      <c r="O16" s="15"/>
    </row>
    <row r="17" spans="1:15" s="42" customFormat="1" ht="15.5" x14ac:dyDescent="0.35">
      <c r="C17" s="121"/>
      <c r="D17" s="121"/>
      <c r="E17" s="121"/>
      <c r="F17" s="122" t="str">
        <f>IFERROR(AVERAGE(F5:F16),"")</f>
        <v/>
      </c>
      <c r="G17" s="122" t="str">
        <f t="shared" ref="G17:O17" si="0">IFERROR(AVERAGE(G5:G16),"")</f>
        <v/>
      </c>
      <c r="H17" s="122" t="str">
        <f t="shared" si="0"/>
        <v/>
      </c>
      <c r="I17" s="122" t="str">
        <f t="shared" si="0"/>
        <v/>
      </c>
      <c r="J17" s="122" t="str">
        <f t="shared" si="0"/>
        <v/>
      </c>
      <c r="K17" s="122" t="str">
        <f t="shared" si="0"/>
        <v/>
      </c>
      <c r="L17" s="122" t="str">
        <f t="shared" si="0"/>
        <v/>
      </c>
      <c r="M17" s="122" t="str">
        <f t="shared" si="0"/>
        <v/>
      </c>
      <c r="N17" s="122" t="str">
        <f t="shared" si="0"/>
        <v/>
      </c>
      <c r="O17" s="122" t="str">
        <f t="shared" si="0"/>
        <v/>
      </c>
    </row>
    <row r="18" spans="1:15" x14ac:dyDescent="0.35">
      <c r="A18" s="20"/>
      <c r="B18" s="20"/>
      <c r="C18" s="20"/>
      <c r="D18" s="20"/>
      <c r="E18" s="20"/>
    </row>
    <row r="19" spans="1:15" x14ac:dyDescent="0.35">
      <c r="A19" s="20"/>
      <c r="B19" s="20"/>
      <c r="C19" s="20"/>
      <c r="D19" s="20"/>
      <c r="E19" s="20"/>
    </row>
    <row r="20" spans="1:15" ht="32.5" customHeight="1" x14ac:dyDescent="0.35">
      <c r="A20" s="3" t="s">
        <v>129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02" customHeight="1" x14ac:dyDescent="0.35">
      <c r="A21" s="5" t="s">
        <v>2</v>
      </c>
      <c r="B21" s="8" t="s">
        <v>113</v>
      </c>
      <c r="C21" s="8" t="s">
        <v>113</v>
      </c>
      <c r="D21" s="8" t="s">
        <v>113</v>
      </c>
      <c r="E21" s="8" t="s">
        <v>130</v>
      </c>
      <c r="F21" s="113" t="s">
        <v>131</v>
      </c>
      <c r="G21" s="113"/>
      <c r="H21" s="113"/>
      <c r="I21" s="113"/>
      <c r="J21" s="113"/>
      <c r="K21" s="113"/>
      <c r="L21" s="113"/>
      <c r="M21" s="113"/>
      <c r="N21" s="113"/>
      <c r="O21" s="113"/>
    </row>
    <row r="22" spans="1:15" ht="46.5" x14ac:dyDescent="0.35">
      <c r="A22" s="9" t="s">
        <v>9</v>
      </c>
      <c r="B22" s="114" t="s">
        <v>115</v>
      </c>
      <c r="C22" s="11" t="s">
        <v>116</v>
      </c>
      <c r="D22" s="12" t="s">
        <v>117</v>
      </c>
      <c r="E22" s="12" t="s">
        <v>132</v>
      </c>
      <c r="F22" s="115" t="s">
        <v>119</v>
      </c>
      <c r="G22" s="115" t="s">
        <v>120</v>
      </c>
      <c r="H22" s="115" t="s">
        <v>121</v>
      </c>
      <c r="I22" s="115" t="s">
        <v>122</v>
      </c>
      <c r="J22" s="115" t="s">
        <v>123</v>
      </c>
      <c r="K22" s="115" t="s">
        <v>124</v>
      </c>
      <c r="L22" s="115" t="s">
        <v>125</v>
      </c>
      <c r="M22" s="115" t="s">
        <v>126</v>
      </c>
      <c r="N22" s="115" t="s">
        <v>127</v>
      </c>
      <c r="O22" s="115" t="s">
        <v>128</v>
      </c>
    </row>
    <row r="23" spans="1:15" ht="15.5" x14ac:dyDescent="0.35">
      <c r="A23" s="116">
        <v>1</v>
      </c>
      <c r="B23" s="117"/>
      <c r="C23" s="118"/>
      <c r="D23" s="112"/>
      <c r="E23" s="112"/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spans="1:15" ht="15.5" x14ac:dyDescent="0.35">
      <c r="A24" s="116">
        <v>2</v>
      </c>
      <c r="B24" s="117"/>
      <c r="C24" s="118"/>
      <c r="D24" s="112"/>
      <c r="E24" s="112"/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5.5" x14ac:dyDescent="0.35">
      <c r="A25" s="116">
        <v>3</v>
      </c>
      <c r="B25" s="117"/>
      <c r="C25" s="118"/>
      <c r="D25" s="112"/>
      <c r="E25" s="112"/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ht="15.5" x14ac:dyDescent="0.35">
      <c r="A26" s="116">
        <v>4</v>
      </c>
      <c r="B26" s="117"/>
      <c r="C26" s="118"/>
      <c r="D26" s="112"/>
      <c r="E26" s="112"/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spans="1:15" ht="15.5" x14ac:dyDescent="0.35">
      <c r="A27" s="116">
        <v>5</v>
      </c>
      <c r="B27" s="117"/>
      <c r="C27" s="118"/>
      <c r="D27" s="112"/>
      <c r="E27" s="112"/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ht="15.5" x14ac:dyDescent="0.35">
      <c r="A28" s="116">
        <v>6</v>
      </c>
      <c r="B28" s="117"/>
      <c r="C28" s="118"/>
      <c r="D28" s="112"/>
      <c r="E28" s="112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ht="15.5" x14ac:dyDescent="0.35">
      <c r="A29" s="116">
        <v>7</v>
      </c>
      <c r="B29" s="117"/>
      <c r="C29" s="118"/>
      <c r="D29" s="112"/>
      <c r="E29" s="112"/>
      <c r="F29" s="119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5.5" x14ac:dyDescent="0.35">
      <c r="A30" s="116">
        <v>8</v>
      </c>
      <c r="B30" s="117"/>
      <c r="C30" s="118"/>
      <c r="D30" s="112"/>
      <c r="E30" s="112"/>
      <c r="F30" s="119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1:15" ht="15.5" x14ac:dyDescent="0.35">
      <c r="A31" s="116">
        <v>9</v>
      </c>
      <c r="B31" s="117"/>
      <c r="C31" s="118"/>
      <c r="D31" s="112"/>
      <c r="E31" s="112"/>
      <c r="F31" s="119"/>
      <c r="G31" s="119"/>
      <c r="H31" s="119"/>
      <c r="I31" s="119"/>
      <c r="J31" s="119"/>
      <c r="K31" s="119"/>
      <c r="L31" s="119"/>
      <c r="M31" s="119"/>
      <c r="N31" s="119"/>
      <c r="O31" s="119"/>
    </row>
    <row r="32" spans="1:15" ht="15.5" x14ac:dyDescent="0.35">
      <c r="A32" s="116">
        <v>10</v>
      </c>
      <c r="B32" s="117"/>
      <c r="C32" s="118"/>
      <c r="D32" s="112"/>
      <c r="E32" s="112"/>
      <c r="F32" s="119"/>
      <c r="G32" s="119"/>
      <c r="H32" s="119"/>
      <c r="I32" s="119"/>
      <c r="J32" s="119"/>
      <c r="K32" s="119"/>
      <c r="L32" s="119"/>
      <c r="M32" s="119"/>
      <c r="N32" s="119"/>
      <c r="O32" s="119"/>
    </row>
    <row r="33" spans="1:22" ht="15.5" x14ac:dyDescent="0.35">
      <c r="A33" s="116">
        <v>11</v>
      </c>
      <c r="B33" s="117"/>
      <c r="C33" s="118"/>
      <c r="D33" s="112"/>
      <c r="E33" s="112"/>
      <c r="F33" s="119"/>
      <c r="G33" s="119"/>
      <c r="H33" s="119"/>
      <c r="I33" s="119"/>
      <c r="J33" s="119"/>
      <c r="K33" s="119"/>
      <c r="L33" s="119"/>
      <c r="M33" s="119"/>
      <c r="N33" s="119"/>
      <c r="O33" s="119"/>
    </row>
    <row r="34" spans="1:22" ht="15.5" x14ac:dyDescent="0.35">
      <c r="A34" s="116">
        <v>12</v>
      </c>
      <c r="B34" s="117"/>
      <c r="C34" s="118"/>
      <c r="D34" s="112"/>
      <c r="E34" s="112"/>
      <c r="F34" s="119"/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22" ht="15.5" x14ac:dyDescent="0.35">
      <c r="A35" s="116">
        <v>13</v>
      </c>
      <c r="B35" s="117"/>
      <c r="C35" s="118"/>
      <c r="D35" s="112"/>
      <c r="E35" s="112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22" ht="15.5" x14ac:dyDescent="0.35">
      <c r="A36" s="116">
        <v>14</v>
      </c>
      <c r="B36" s="117"/>
      <c r="C36" s="118"/>
      <c r="D36" s="112"/>
      <c r="E36" s="112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22" ht="15.5" x14ac:dyDescent="0.35">
      <c r="A37" s="116">
        <v>15</v>
      </c>
      <c r="B37" s="117"/>
      <c r="C37" s="118"/>
      <c r="D37" s="112"/>
      <c r="E37" s="112"/>
      <c r="F37" s="119"/>
      <c r="G37" s="119"/>
      <c r="H37" s="119"/>
      <c r="I37" s="119"/>
      <c r="J37" s="119"/>
      <c r="K37" s="119"/>
      <c r="L37" s="119"/>
      <c r="M37" s="119"/>
      <c r="N37" s="119"/>
      <c r="O37" s="119"/>
    </row>
    <row r="38" spans="1:22" ht="15.5" x14ac:dyDescent="0.35">
      <c r="A38" s="116">
        <v>16</v>
      </c>
      <c r="B38" s="117"/>
      <c r="C38" s="118"/>
      <c r="D38" s="112"/>
      <c r="E38" s="112"/>
      <c r="F38" s="119"/>
      <c r="G38" s="119"/>
      <c r="H38" s="119"/>
      <c r="I38" s="119"/>
      <c r="J38" s="119"/>
      <c r="K38" s="119"/>
      <c r="L38" s="119"/>
      <c r="M38" s="119"/>
      <c r="N38" s="119"/>
      <c r="O38" s="119"/>
    </row>
    <row r="39" spans="1:22" ht="15.5" x14ac:dyDescent="0.35">
      <c r="A39" s="116">
        <v>17</v>
      </c>
      <c r="B39" s="117"/>
      <c r="C39" s="118"/>
      <c r="D39" s="112"/>
      <c r="E39" s="112"/>
      <c r="F39" s="119"/>
      <c r="G39" s="119"/>
      <c r="H39" s="119"/>
      <c r="I39" s="119"/>
      <c r="J39" s="119"/>
      <c r="K39" s="119"/>
      <c r="L39" s="119"/>
      <c r="M39" s="119"/>
      <c r="N39" s="119"/>
      <c r="O39" s="119"/>
    </row>
    <row r="40" spans="1:22" ht="15.5" x14ac:dyDescent="0.35">
      <c r="A40" s="116">
        <v>18</v>
      </c>
      <c r="B40" s="117"/>
      <c r="C40" s="118"/>
      <c r="D40" s="112"/>
      <c r="E40" s="112"/>
      <c r="F40" s="119"/>
      <c r="G40" s="119"/>
      <c r="H40" s="119"/>
      <c r="I40" s="119"/>
      <c r="J40" s="119"/>
      <c r="K40" s="119"/>
      <c r="L40" s="119"/>
      <c r="M40" s="119"/>
      <c r="N40" s="119"/>
      <c r="O40" s="119"/>
    </row>
    <row r="41" spans="1:22" ht="15.5" x14ac:dyDescent="0.35">
      <c r="A41" s="116">
        <v>19</v>
      </c>
      <c r="B41" s="117"/>
      <c r="C41" s="118"/>
      <c r="D41" s="112"/>
      <c r="E41" s="112"/>
      <c r="F41" s="119"/>
      <c r="G41" s="119"/>
      <c r="H41" s="119"/>
      <c r="I41" s="119"/>
      <c r="J41" s="119"/>
      <c r="K41" s="119"/>
      <c r="L41" s="119"/>
      <c r="M41" s="119"/>
      <c r="N41" s="119"/>
      <c r="O41" s="119"/>
    </row>
    <row r="42" spans="1:22" ht="15.5" x14ac:dyDescent="0.35">
      <c r="A42" s="116">
        <v>20</v>
      </c>
      <c r="B42" s="117"/>
      <c r="C42" s="118"/>
      <c r="D42" s="112"/>
      <c r="E42" s="112"/>
      <c r="F42" s="119"/>
      <c r="G42" s="119"/>
      <c r="H42" s="119"/>
      <c r="I42" s="119"/>
      <c r="J42" s="119"/>
      <c r="K42" s="119"/>
      <c r="L42" s="119"/>
      <c r="M42" s="119"/>
      <c r="N42" s="119"/>
      <c r="O42" s="119"/>
    </row>
    <row r="43" spans="1:22" x14ac:dyDescent="0.35">
      <c r="F43" s="122" t="str">
        <f>IFERROR(AVERAGE(F23:F42),"")</f>
        <v/>
      </c>
      <c r="G43" s="122" t="str">
        <f t="shared" ref="G43:O43" si="1">IFERROR(AVERAGE(G23:G42),"")</f>
        <v/>
      </c>
      <c r="H43" s="122" t="str">
        <f t="shared" si="1"/>
        <v/>
      </c>
      <c r="I43" s="122" t="str">
        <f t="shared" si="1"/>
        <v/>
      </c>
      <c r="J43" s="122" t="str">
        <f t="shared" si="1"/>
        <v/>
      </c>
      <c r="K43" s="122" t="str">
        <f t="shared" si="1"/>
        <v/>
      </c>
      <c r="L43" s="122" t="str">
        <f t="shared" si="1"/>
        <v/>
      </c>
      <c r="M43" s="122" t="str">
        <f t="shared" si="1"/>
        <v/>
      </c>
      <c r="N43" s="122" t="str">
        <f t="shared" si="1"/>
        <v/>
      </c>
      <c r="O43" s="122" t="str">
        <f t="shared" si="1"/>
        <v/>
      </c>
    </row>
    <row r="46" spans="1:22" ht="37" customHeight="1" x14ac:dyDescent="0.35">
      <c r="A46" s="3" t="s">
        <v>133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42.5" customHeight="1" x14ac:dyDescent="0.35">
      <c r="A47" s="5" t="s">
        <v>2</v>
      </c>
      <c r="B47" s="8" t="s">
        <v>130</v>
      </c>
      <c r="C47" s="112"/>
      <c r="D47" s="123" t="s">
        <v>134</v>
      </c>
      <c r="E47" s="124"/>
      <c r="F47" s="124"/>
      <c r="G47" s="124"/>
      <c r="H47" s="125"/>
      <c r="I47" s="123" t="s">
        <v>135</v>
      </c>
      <c r="J47" s="124"/>
      <c r="K47" s="124"/>
      <c r="L47" s="124"/>
      <c r="M47" s="125"/>
      <c r="N47" s="126" t="s">
        <v>136</v>
      </c>
      <c r="O47" s="127"/>
      <c r="P47" s="127"/>
      <c r="Q47" s="128"/>
      <c r="R47" s="126" t="s">
        <v>137</v>
      </c>
      <c r="S47" s="127"/>
      <c r="T47" s="127"/>
      <c r="U47" s="127"/>
      <c r="V47" s="128"/>
    </row>
    <row r="48" spans="1:22" ht="56" x14ac:dyDescent="0.35">
      <c r="A48" s="9" t="s">
        <v>9</v>
      </c>
      <c r="B48" s="114" t="s">
        <v>138</v>
      </c>
      <c r="C48" s="11" t="s">
        <v>139</v>
      </c>
      <c r="D48" s="129" t="s">
        <v>140</v>
      </c>
      <c r="E48" s="129" t="s">
        <v>141</v>
      </c>
      <c r="F48" s="129" t="s">
        <v>142</v>
      </c>
      <c r="G48" s="129" t="s">
        <v>143</v>
      </c>
      <c r="H48" s="129" t="s">
        <v>144</v>
      </c>
      <c r="I48" s="130" t="s">
        <v>145</v>
      </c>
      <c r="J48" s="130" t="s">
        <v>146</v>
      </c>
      <c r="K48" s="130" t="s">
        <v>147</v>
      </c>
      <c r="L48" s="130" t="s">
        <v>148</v>
      </c>
      <c r="M48" s="130" t="s">
        <v>149</v>
      </c>
      <c r="N48" s="131" t="s">
        <v>150</v>
      </c>
      <c r="O48" s="131" t="s">
        <v>151</v>
      </c>
      <c r="P48" s="131" t="s">
        <v>152</v>
      </c>
      <c r="Q48" s="131" t="s">
        <v>153</v>
      </c>
      <c r="R48" s="132" t="s">
        <v>154</v>
      </c>
      <c r="S48" s="132" t="s">
        <v>155</v>
      </c>
      <c r="T48" s="132" t="s">
        <v>156</v>
      </c>
      <c r="U48" s="132" t="s">
        <v>157</v>
      </c>
      <c r="V48" s="132" t="s">
        <v>158</v>
      </c>
    </row>
    <row r="49" spans="1:24" ht="15.5" x14ac:dyDescent="0.35">
      <c r="A49" s="116">
        <v>1</v>
      </c>
      <c r="B49" s="117"/>
      <c r="C49" s="118"/>
      <c r="D49" s="112"/>
      <c r="E49" s="112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5"/>
      <c r="Q49" s="15"/>
      <c r="R49" s="15"/>
      <c r="S49" s="15"/>
      <c r="T49" s="15"/>
      <c r="U49" s="15"/>
      <c r="V49" s="15"/>
    </row>
    <row r="50" spans="1:24" ht="15.5" x14ac:dyDescent="0.35">
      <c r="A50" s="116">
        <v>2</v>
      </c>
      <c r="B50" s="117"/>
      <c r="C50" s="118"/>
      <c r="D50" s="112"/>
      <c r="E50" s="112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5"/>
      <c r="Q50" s="15"/>
      <c r="R50" s="15"/>
      <c r="S50" s="15"/>
      <c r="T50" s="15"/>
      <c r="U50" s="15"/>
      <c r="V50" s="15"/>
    </row>
    <row r="51" spans="1:24" ht="15.5" x14ac:dyDescent="0.35">
      <c r="A51" s="116">
        <v>3</v>
      </c>
      <c r="B51" s="117"/>
      <c r="C51" s="118"/>
      <c r="D51" s="112"/>
      <c r="E51" s="112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5"/>
      <c r="Q51" s="15"/>
      <c r="R51" s="15"/>
      <c r="S51" s="15"/>
      <c r="T51" s="15"/>
      <c r="U51" s="15"/>
      <c r="V51" s="15"/>
    </row>
    <row r="52" spans="1:24" ht="15.5" x14ac:dyDescent="0.35">
      <c r="A52" s="116">
        <v>4</v>
      </c>
      <c r="B52" s="117"/>
      <c r="C52" s="118"/>
      <c r="D52" s="112"/>
      <c r="E52" s="112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33"/>
      <c r="Q52" s="133"/>
      <c r="R52" s="133"/>
      <c r="S52" s="133"/>
      <c r="T52" s="133"/>
      <c r="U52" s="133"/>
      <c r="V52" s="133"/>
      <c r="W52"/>
      <c r="X52"/>
    </row>
    <row r="53" spans="1:24" ht="15.5" x14ac:dyDescent="0.35">
      <c r="A53" s="116">
        <v>5</v>
      </c>
      <c r="B53" s="117"/>
      <c r="C53" s="118"/>
      <c r="D53" s="112"/>
      <c r="E53" s="112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33"/>
      <c r="Q53" s="133"/>
      <c r="R53" s="133"/>
      <c r="S53" s="133"/>
      <c r="T53" s="133"/>
      <c r="U53" s="133"/>
      <c r="V53" s="133"/>
      <c r="W53"/>
      <c r="X53"/>
    </row>
    <row r="54" spans="1:24" ht="14.5" x14ac:dyDescent="0.35">
      <c r="A54" s="20"/>
      <c r="B54" s="134"/>
      <c r="C54" s="134"/>
      <c r="D54" s="122" t="str">
        <f>IFERROR(AVERAGE(D49:D53),"")</f>
        <v/>
      </c>
      <c r="E54" s="122" t="str">
        <f t="shared" ref="E54:V54" si="2">IFERROR(AVERAGE(E49:E53),"")</f>
        <v/>
      </c>
      <c r="F54" s="122" t="str">
        <f t="shared" si="2"/>
        <v/>
      </c>
      <c r="G54" s="122" t="str">
        <f t="shared" si="2"/>
        <v/>
      </c>
      <c r="H54" s="122" t="str">
        <f t="shared" si="2"/>
        <v/>
      </c>
      <c r="I54" s="122" t="str">
        <f t="shared" si="2"/>
        <v/>
      </c>
      <c r="J54" s="122" t="str">
        <f t="shared" si="2"/>
        <v/>
      </c>
      <c r="K54" s="122" t="str">
        <f t="shared" si="2"/>
        <v/>
      </c>
      <c r="L54" s="122" t="str">
        <f t="shared" si="2"/>
        <v/>
      </c>
      <c r="M54" s="122" t="str">
        <f t="shared" si="2"/>
        <v/>
      </c>
      <c r="N54" s="122" t="str">
        <f t="shared" si="2"/>
        <v/>
      </c>
      <c r="O54" s="122" t="str">
        <f t="shared" si="2"/>
        <v/>
      </c>
      <c r="P54" s="122" t="str">
        <f t="shared" si="2"/>
        <v/>
      </c>
      <c r="Q54" s="122" t="str">
        <f t="shared" si="2"/>
        <v/>
      </c>
      <c r="R54" s="122" t="str">
        <f t="shared" si="2"/>
        <v/>
      </c>
      <c r="S54" s="122" t="str">
        <f t="shared" si="2"/>
        <v/>
      </c>
      <c r="T54" s="122" t="str">
        <f t="shared" si="2"/>
        <v/>
      </c>
      <c r="U54" s="122" t="str">
        <f t="shared" si="2"/>
        <v/>
      </c>
      <c r="V54" s="122" t="str">
        <f t="shared" si="2"/>
        <v/>
      </c>
      <c r="W54"/>
      <c r="X54"/>
    </row>
    <row r="55" spans="1:24" ht="14.5" x14ac:dyDescent="0.35">
      <c r="B55"/>
      <c r="C55"/>
      <c r="D55" s="13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7" spans="1:24" ht="21.5" x14ac:dyDescent="0.35">
      <c r="A57" s="3" t="s">
        <v>159</v>
      </c>
      <c r="B57" s="3"/>
      <c r="C57" s="3"/>
      <c r="D57" s="3"/>
      <c r="E57" s="3"/>
    </row>
    <row r="58" spans="1:24" ht="15.5" x14ac:dyDescent="0.35">
      <c r="A58" s="5" t="s">
        <v>2</v>
      </c>
      <c r="B58" s="136"/>
      <c r="C58" s="8" t="s">
        <v>160</v>
      </c>
      <c r="D58" s="136"/>
      <c r="E58" s="8" t="s">
        <v>8</v>
      </c>
    </row>
    <row r="59" spans="1:24" ht="31" x14ac:dyDescent="0.35">
      <c r="A59" s="9" t="s">
        <v>9</v>
      </c>
      <c r="B59" s="56" t="s">
        <v>161</v>
      </c>
      <c r="C59" s="56" t="s">
        <v>162</v>
      </c>
      <c r="D59" s="137" t="s">
        <v>163</v>
      </c>
      <c r="E59" s="56" t="s">
        <v>164</v>
      </c>
    </row>
    <row r="60" spans="1:24" ht="15.5" x14ac:dyDescent="0.35">
      <c r="A60" s="116">
        <v>1</v>
      </c>
      <c r="B60" s="117" t="s">
        <v>165</v>
      </c>
      <c r="C60" s="118"/>
      <c r="D60" s="112"/>
      <c r="E60" s="112" t="str">
        <f>IFERROR(D60/$D$64,"")</f>
        <v/>
      </c>
    </row>
    <row r="61" spans="1:24" ht="15.5" x14ac:dyDescent="0.35">
      <c r="A61" s="116">
        <v>2</v>
      </c>
      <c r="B61" s="117" t="s">
        <v>165</v>
      </c>
      <c r="C61" s="118"/>
      <c r="D61" s="112"/>
      <c r="E61" s="112" t="str">
        <f>IFERROR(D61/$D$64,"")</f>
        <v/>
      </c>
    </row>
    <row r="62" spans="1:24" ht="15.5" x14ac:dyDescent="0.35">
      <c r="A62" s="116">
        <v>3</v>
      </c>
      <c r="B62" s="117" t="s">
        <v>166</v>
      </c>
      <c r="C62" s="118"/>
      <c r="D62" s="112"/>
      <c r="E62" s="112" t="str">
        <f>IFERROR(D62/$D$64,"")</f>
        <v/>
      </c>
    </row>
    <row r="63" spans="1:24" ht="15.5" x14ac:dyDescent="0.35">
      <c r="A63" s="116">
        <v>4</v>
      </c>
      <c r="B63" s="117" t="s">
        <v>166</v>
      </c>
      <c r="C63" s="118"/>
      <c r="D63" s="112"/>
      <c r="E63" s="112" t="str">
        <f>IFERROR(D63/$D$64,"")</f>
        <v/>
      </c>
    </row>
    <row r="64" spans="1:24" x14ac:dyDescent="0.35">
      <c r="D64" s="21">
        <f>SUM(D60:D63)</f>
        <v>0</v>
      </c>
      <c r="E64" s="21">
        <f>SUM(E60:E63)</f>
        <v>0</v>
      </c>
    </row>
  </sheetData>
  <mergeCells count="11">
    <mergeCell ref="D47:H47"/>
    <mergeCell ref="I47:M47"/>
    <mergeCell ref="N47:Q47"/>
    <mergeCell ref="R47:V47"/>
    <mergeCell ref="A57:E57"/>
    <mergeCell ref="A1:O1"/>
    <mergeCell ref="A2:O2"/>
    <mergeCell ref="F3:O3"/>
    <mergeCell ref="A20:O20"/>
    <mergeCell ref="F21:O21"/>
    <mergeCell ref="A46:V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8742-3216-4F89-87E4-B0A37550CAFB}">
  <dimension ref="A1:Q121"/>
  <sheetViews>
    <sheetView rightToLeft="1" workbookViewId="0">
      <selection sqref="A1:Q121"/>
    </sheetView>
  </sheetViews>
  <sheetFormatPr defaultRowHeight="14.5" x14ac:dyDescent="0.35"/>
  <sheetData>
    <row r="1" spans="1:17" ht="33.5" x14ac:dyDescent="0.35">
      <c r="A1" s="138" t="s">
        <v>167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21.5" x14ac:dyDescent="0.35">
      <c r="A2" s="140" t="s">
        <v>168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1:17" ht="81" x14ac:dyDescent="0.35">
      <c r="A3" s="5" t="s">
        <v>2</v>
      </c>
      <c r="B3" s="136"/>
      <c r="C3" s="136"/>
      <c r="D3" s="136"/>
      <c r="E3" s="136"/>
      <c r="F3" s="136"/>
      <c r="G3" s="136"/>
      <c r="H3" s="6" t="s">
        <v>169</v>
      </c>
      <c r="I3" s="136"/>
      <c r="J3" s="142" t="s">
        <v>170</v>
      </c>
      <c r="K3" s="136"/>
      <c r="L3" s="136"/>
      <c r="M3" s="136"/>
      <c r="N3" s="143" t="s">
        <v>171</v>
      </c>
      <c r="O3" s="144"/>
      <c r="P3" s="144"/>
      <c r="Q3" s="145"/>
    </row>
    <row r="4" spans="1:17" ht="15.5" x14ac:dyDescent="0.35">
      <c r="A4" s="146"/>
      <c r="B4" s="147" t="s">
        <v>172</v>
      </c>
      <c r="C4" s="148"/>
      <c r="D4" s="149"/>
      <c r="E4" s="147" t="s">
        <v>173</v>
      </c>
      <c r="F4" s="148"/>
      <c r="G4" s="149"/>
      <c r="H4" s="147" t="s">
        <v>174</v>
      </c>
      <c r="I4" s="148"/>
      <c r="J4" s="148"/>
      <c r="K4" s="149"/>
      <c r="L4" s="147" t="s">
        <v>175</v>
      </c>
      <c r="M4" s="149"/>
      <c r="N4" s="150" t="s">
        <v>176</v>
      </c>
      <c r="O4" s="150"/>
      <c r="P4" s="151" t="s">
        <v>177</v>
      </c>
      <c r="Q4" s="152"/>
    </row>
    <row r="5" spans="1:17" ht="93" x14ac:dyDescent="0.35">
      <c r="A5" s="9" t="s">
        <v>9</v>
      </c>
      <c r="B5" s="56" t="s">
        <v>178</v>
      </c>
      <c r="C5" s="56" t="s">
        <v>179</v>
      </c>
      <c r="D5" s="56" t="s">
        <v>180</v>
      </c>
      <c r="E5" s="56" t="s">
        <v>181</v>
      </c>
      <c r="F5" s="137" t="s">
        <v>182</v>
      </c>
      <c r="G5" s="56" t="s">
        <v>183</v>
      </c>
      <c r="H5" s="137" t="s">
        <v>184</v>
      </c>
      <c r="I5" s="56" t="s">
        <v>185</v>
      </c>
      <c r="J5" s="137" t="s">
        <v>186</v>
      </c>
      <c r="K5" s="137" t="s">
        <v>187</v>
      </c>
      <c r="L5" s="56" t="s">
        <v>188</v>
      </c>
      <c r="M5" s="56" t="s">
        <v>189</v>
      </c>
      <c r="N5" s="153">
        <f>'[1]8. عوامل کلیدی موفقیت'!C60</f>
        <v>0</v>
      </c>
      <c r="O5" s="154">
        <f>'[1]8. عوامل کلیدی موفقیت'!C61</f>
        <v>0</v>
      </c>
      <c r="P5" s="154">
        <f>'[1]8. عوامل کلیدی موفقیت'!C62</f>
        <v>0</v>
      </c>
      <c r="Q5" s="154">
        <f>'[1]8. عوامل کلیدی موفقیت'!C63</f>
        <v>0</v>
      </c>
    </row>
    <row r="6" spans="1:17" ht="15.5" x14ac:dyDescent="0.35">
      <c r="A6" s="116">
        <v>1</v>
      </c>
      <c r="B6" s="117"/>
      <c r="C6" s="118"/>
      <c r="D6" s="112"/>
      <c r="E6" s="112"/>
      <c r="F6" s="119"/>
      <c r="G6" s="119"/>
      <c r="H6" s="119"/>
      <c r="I6" s="119"/>
      <c r="J6" s="119"/>
      <c r="K6" s="119"/>
      <c r="L6" s="119"/>
      <c r="M6" s="119"/>
      <c r="N6" s="44"/>
      <c r="O6" s="44"/>
      <c r="P6" s="44"/>
      <c r="Q6" s="44"/>
    </row>
    <row r="7" spans="1:17" ht="15.5" x14ac:dyDescent="0.35">
      <c r="A7" s="116">
        <v>2</v>
      </c>
      <c r="B7" s="117"/>
      <c r="C7" s="118"/>
      <c r="D7" s="112"/>
      <c r="E7" s="112"/>
      <c r="F7" s="119"/>
      <c r="G7" s="119"/>
      <c r="H7" s="119"/>
      <c r="I7" s="119"/>
      <c r="J7" s="119"/>
      <c r="K7" s="119"/>
      <c r="L7" s="119"/>
      <c r="M7" s="119"/>
      <c r="N7" s="44"/>
      <c r="O7" s="44"/>
      <c r="P7" s="44"/>
      <c r="Q7" s="44"/>
    </row>
    <row r="8" spans="1:17" ht="15.5" x14ac:dyDescent="0.35">
      <c r="A8" s="116">
        <v>3</v>
      </c>
      <c r="B8" s="117"/>
      <c r="C8" s="118"/>
      <c r="D8" s="112"/>
      <c r="E8" s="112"/>
      <c r="F8" s="119"/>
      <c r="G8" s="119"/>
      <c r="H8" s="119"/>
      <c r="I8" s="119"/>
      <c r="J8" s="119"/>
      <c r="K8" s="119"/>
      <c r="L8" s="119"/>
      <c r="M8" s="119"/>
      <c r="N8" s="44"/>
      <c r="O8" s="44"/>
      <c r="P8" s="44"/>
      <c r="Q8" s="44"/>
    </row>
    <row r="9" spans="1:17" ht="15.5" x14ac:dyDescent="0.35">
      <c r="A9" s="116">
        <v>4</v>
      </c>
      <c r="B9" s="117"/>
      <c r="C9" s="118"/>
      <c r="D9" s="112"/>
      <c r="E9" s="112"/>
      <c r="F9" s="119"/>
      <c r="G9" s="119"/>
      <c r="H9" s="119"/>
      <c r="I9" s="119"/>
      <c r="J9" s="119"/>
      <c r="K9" s="119"/>
      <c r="L9" s="119"/>
      <c r="M9" s="119"/>
      <c r="N9" s="44"/>
      <c r="O9" s="44"/>
      <c r="P9" s="44"/>
      <c r="Q9" s="44"/>
    </row>
    <row r="10" spans="1:17" ht="15.5" x14ac:dyDescent="0.35">
      <c r="A10" s="116">
        <v>5</v>
      </c>
      <c r="B10" s="117"/>
      <c r="C10" s="118"/>
      <c r="D10" s="112"/>
      <c r="E10" s="112"/>
      <c r="F10" s="119"/>
      <c r="G10" s="119"/>
      <c r="H10" s="119"/>
      <c r="I10" s="119"/>
      <c r="J10" s="119"/>
      <c r="K10" s="119"/>
      <c r="L10" s="119"/>
      <c r="M10" s="119"/>
      <c r="N10" s="44"/>
      <c r="O10" s="44"/>
      <c r="P10" s="44"/>
      <c r="Q10" s="44"/>
    </row>
    <row r="11" spans="1:17" ht="15.5" x14ac:dyDescent="0.35">
      <c r="A11" s="116">
        <v>6</v>
      </c>
      <c r="B11" s="117"/>
      <c r="C11" s="118"/>
      <c r="D11" s="112"/>
      <c r="E11" s="112"/>
      <c r="F11" s="119"/>
      <c r="G11" s="119"/>
      <c r="H11" s="119"/>
      <c r="I11" s="119"/>
      <c r="J11" s="119"/>
      <c r="K11" s="119"/>
      <c r="L11" s="119"/>
      <c r="M11" s="119"/>
      <c r="N11" s="44"/>
      <c r="O11" s="44"/>
      <c r="P11" s="44"/>
      <c r="Q11" s="44"/>
    </row>
    <row r="12" spans="1:17" ht="15.5" x14ac:dyDescent="0.35">
      <c r="A12" s="116">
        <v>7</v>
      </c>
      <c r="B12" s="117"/>
      <c r="C12" s="118"/>
      <c r="D12" s="112"/>
      <c r="E12" s="112"/>
      <c r="F12" s="119"/>
      <c r="G12" s="119"/>
      <c r="H12" s="119"/>
      <c r="I12" s="119"/>
      <c r="J12" s="119"/>
      <c r="K12" s="119"/>
      <c r="L12" s="119"/>
      <c r="M12" s="119"/>
      <c r="N12" s="44"/>
      <c r="O12" s="44"/>
      <c r="P12" s="44"/>
      <c r="Q12" s="44"/>
    </row>
    <row r="13" spans="1:17" x14ac:dyDescent="0.35">
      <c r="A13" s="42"/>
      <c r="B13" s="155"/>
      <c r="C13" s="42"/>
      <c r="D13" s="2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  <row r="14" spans="1:17" ht="21.5" x14ac:dyDescent="0.35">
      <c r="A14" s="3" t="s">
        <v>190</v>
      </c>
      <c r="B14" s="3"/>
      <c r="C14" s="3"/>
      <c r="D14" s="3"/>
      <c r="E14" s="3"/>
      <c r="F14" s="3"/>
      <c r="G14" s="3"/>
      <c r="H14" s="2"/>
      <c r="I14" s="2"/>
      <c r="J14" s="2"/>
      <c r="K14" s="3" t="s">
        <v>191</v>
      </c>
      <c r="L14" s="3"/>
      <c r="M14" s="3"/>
      <c r="N14" s="3"/>
      <c r="O14" s="3"/>
      <c r="P14" s="3"/>
      <c r="Q14" s="3"/>
    </row>
    <row r="15" spans="1:17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</sheetData>
  <mergeCells count="11">
    <mergeCell ref="A14:G14"/>
    <mergeCell ref="K14:Q14"/>
    <mergeCell ref="A1:Q1"/>
    <mergeCell ref="A2:Q2"/>
    <mergeCell ref="N3:Q3"/>
    <mergeCell ref="B4:D4"/>
    <mergeCell ref="E4:G4"/>
    <mergeCell ref="H4:K4"/>
    <mergeCell ref="L4:M4"/>
    <mergeCell ref="N4:O4"/>
    <mergeCell ref="P4:Q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A764-5759-499F-A37A-21CB7EDECF2A}">
  <dimension ref="A1:S39"/>
  <sheetViews>
    <sheetView rightToLeft="1" tabSelected="1" workbookViewId="0">
      <selection activeCell="D6" sqref="D6"/>
    </sheetView>
  </sheetViews>
  <sheetFormatPr defaultColWidth="8.90625" defaultRowHeight="14" x14ac:dyDescent="0.35"/>
  <cols>
    <col min="1" max="1" width="4.81640625" style="2" customWidth="1"/>
    <col min="2" max="2" width="14.26953125" style="2" customWidth="1"/>
    <col min="3" max="3" width="10.6328125" style="2" customWidth="1"/>
    <col min="4" max="4" width="40.54296875" style="2" customWidth="1"/>
    <col min="5" max="5" width="17.90625" style="2" customWidth="1"/>
    <col min="6" max="7" width="18.81640625" style="2" customWidth="1"/>
    <col min="8" max="8" width="15" style="2" customWidth="1"/>
    <col min="9" max="9" width="18.81640625" style="2" bestFit="1" customWidth="1"/>
    <col min="10" max="10" width="17.7265625" style="2" bestFit="1" customWidth="1"/>
    <col min="11" max="11" width="11.81640625" style="2" customWidth="1"/>
    <col min="12" max="12" width="12.36328125" style="2" customWidth="1"/>
    <col min="13" max="13" width="9.81640625" style="2" customWidth="1"/>
    <col min="14" max="14" width="8.90625" style="2"/>
    <col min="15" max="15" width="21.08984375" style="2" bestFit="1" customWidth="1"/>
    <col min="16" max="17" width="8.90625" style="2"/>
    <col min="18" max="18" width="8.6328125" style="2" customWidth="1"/>
    <col min="19" max="19" width="9.26953125" style="2" customWidth="1"/>
    <col min="20" max="16384" width="8.90625" style="2"/>
  </cols>
  <sheetData>
    <row r="1" spans="1:19" ht="33.5" x14ac:dyDescent="0.35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9" ht="21.5" x14ac:dyDescent="0.35">
      <c r="A2" s="3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9" ht="92" customHeight="1" x14ac:dyDescent="0.35">
      <c r="A3" s="5" t="s">
        <v>2</v>
      </c>
      <c r="B3" s="112"/>
      <c r="C3" s="8" t="s">
        <v>194</v>
      </c>
      <c r="D3" s="112"/>
      <c r="E3" s="8" t="s">
        <v>195</v>
      </c>
      <c r="F3" s="8" t="s">
        <v>195</v>
      </c>
      <c r="G3" s="142"/>
      <c r="H3" s="142"/>
      <c r="I3" s="142"/>
      <c r="J3" s="142"/>
      <c r="K3" s="8" t="s">
        <v>196</v>
      </c>
      <c r="L3" s="142"/>
      <c r="M3" s="142"/>
    </row>
    <row r="4" spans="1:19" ht="21" customHeight="1" x14ac:dyDescent="0.35">
      <c r="A4" s="9" t="s">
        <v>9</v>
      </c>
      <c r="B4" s="114" t="s">
        <v>197</v>
      </c>
      <c r="C4" s="11" t="s">
        <v>198</v>
      </c>
      <c r="D4" s="12" t="s">
        <v>199</v>
      </c>
      <c r="E4" s="156" t="s">
        <v>200</v>
      </c>
      <c r="F4" s="115" t="s">
        <v>201</v>
      </c>
      <c r="G4" s="157" t="s">
        <v>202</v>
      </c>
      <c r="H4" s="157" t="s">
        <v>203</v>
      </c>
      <c r="I4" s="157" t="s">
        <v>204</v>
      </c>
      <c r="J4" s="157" t="s">
        <v>205</v>
      </c>
      <c r="K4" s="137" t="s">
        <v>206</v>
      </c>
      <c r="L4" s="137" t="s">
        <v>207</v>
      </c>
      <c r="M4" s="137" t="s">
        <v>164</v>
      </c>
      <c r="O4" s="158" t="s">
        <v>206</v>
      </c>
      <c r="P4" s="159" t="s">
        <v>208</v>
      </c>
      <c r="Q4" s="159" t="s">
        <v>209</v>
      </c>
      <c r="R4" s="159" t="s">
        <v>210</v>
      </c>
      <c r="S4" s="159" t="s">
        <v>211</v>
      </c>
    </row>
    <row r="5" spans="1:19" ht="15.5" x14ac:dyDescent="0.35">
      <c r="A5" s="116">
        <v>1</v>
      </c>
      <c r="B5" s="117"/>
      <c r="C5" s="118"/>
      <c r="D5" s="112"/>
      <c r="E5" s="112"/>
      <c r="F5" s="119"/>
      <c r="G5" s="119"/>
      <c r="H5" s="119"/>
      <c r="I5" s="119"/>
      <c r="J5" s="119"/>
      <c r="K5" s="119"/>
      <c r="L5" s="119"/>
      <c r="M5" s="119"/>
      <c r="O5" s="160" t="s">
        <v>212</v>
      </c>
      <c r="P5" s="161" t="s">
        <v>213</v>
      </c>
      <c r="Q5" s="161" t="s">
        <v>214</v>
      </c>
      <c r="R5" s="161" t="s">
        <v>214</v>
      </c>
      <c r="S5" s="161" t="s">
        <v>213</v>
      </c>
    </row>
    <row r="6" spans="1:19" ht="15.5" x14ac:dyDescent="0.35">
      <c r="A6" s="116">
        <v>2</v>
      </c>
      <c r="B6" s="117"/>
      <c r="C6" s="118"/>
      <c r="D6" s="112"/>
      <c r="E6" s="112"/>
      <c r="F6" s="119"/>
      <c r="G6" s="119"/>
      <c r="H6" s="119"/>
      <c r="I6" s="119"/>
      <c r="J6" s="119"/>
      <c r="K6" s="119"/>
      <c r="L6" s="119"/>
      <c r="M6" s="119"/>
      <c r="O6" s="162" t="s">
        <v>215</v>
      </c>
      <c r="P6" s="161" t="s">
        <v>216</v>
      </c>
      <c r="Q6" s="161" t="s">
        <v>214</v>
      </c>
      <c r="R6" s="161" t="s">
        <v>213</v>
      </c>
      <c r="S6" s="161" t="s">
        <v>216</v>
      </c>
    </row>
    <row r="7" spans="1:19" ht="15.5" x14ac:dyDescent="0.35">
      <c r="A7" s="116">
        <v>3</v>
      </c>
      <c r="B7" s="117"/>
      <c r="C7" s="118"/>
      <c r="D7" s="112"/>
      <c r="E7" s="112"/>
      <c r="F7" s="119"/>
      <c r="G7" s="119"/>
      <c r="H7" s="119"/>
      <c r="I7" s="119"/>
      <c r="J7" s="119"/>
      <c r="K7" s="119"/>
      <c r="L7" s="119"/>
      <c r="M7" s="119"/>
      <c r="O7" s="163" t="s">
        <v>217</v>
      </c>
      <c r="P7" s="161" t="s">
        <v>216</v>
      </c>
      <c r="Q7" s="161" t="s">
        <v>213</v>
      </c>
      <c r="R7" s="161" t="s">
        <v>216</v>
      </c>
      <c r="S7" s="161" t="s">
        <v>216</v>
      </c>
    </row>
    <row r="8" spans="1:19" ht="15.5" x14ac:dyDescent="0.35">
      <c r="A8" s="116">
        <v>4</v>
      </c>
      <c r="B8" s="117"/>
      <c r="C8" s="118"/>
      <c r="D8" s="112"/>
      <c r="E8" s="112"/>
      <c r="F8" s="119"/>
      <c r="G8" s="119"/>
      <c r="H8" s="119"/>
      <c r="I8" s="119"/>
      <c r="J8" s="119"/>
      <c r="K8" s="119"/>
      <c r="L8" s="119"/>
      <c r="M8" s="119"/>
      <c r="O8" s="164" t="s">
        <v>218</v>
      </c>
      <c r="P8" s="161" t="s">
        <v>216</v>
      </c>
      <c r="Q8" s="161" t="s">
        <v>216</v>
      </c>
      <c r="R8" s="161" t="s">
        <v>216</v>
      </c>
      <c r="S8" s="161" t="s">
        <v>216</v>
      </c>
    </row>
    <row r="9" spans="1:19" ht="15.5" x14ac:dyDescent="0.35">
      <c r="A9" s="116">
        <v>5</v>
      </c>
      <c r="B9" s="117"/>
      <c r="C9" s="118"/>
      <c r="D9" s="112"/>
      <c r="E9" s="112"/>
      <c r="F9" s="119"/>
      <c r="G9" s="119"/>
      <c r="H9" s="119"/>
      <c r="I9" s="119"/>
      <c r="J9" s="119"/>
      <c r="K9" s="119"/>
      <c r="L9" s="119"/>
      <c r="M9" s="119"/>
    </row>
    <row r="10" spans="1:19" ht="15.5" x14ac:dyDescent="0.35">
      <c r="A10" s="116">
        <v>6</v>
      </c>
      <c r="B10" s="117"/>
      <c r="C10" s="118"/>
      <c r="D10" s="112"/>
      <c r="E10" s="112"/>
      <c r="F10" s="119"/>
      <c r="G10" s="119"/>
      <c r="H10" s="119"/>
      <c r="I10" s="119"/>
      <c r="J10" s="119"/>
      <c r="K10" s="119"/>
      <c r="L10" s="119"/>
      <c r="M10" s="119"/>
    </row>
    <row r="11" spans="1:19" ht="15.5" x14ac:dyDescent="0.35">
      <c r="A11" s="116">
        <v>7</v>
      </c>
      <c r="B11" s="117"/>
      <c r="C11" s="118"/>
      <c r="D11" s="112"/>
      <c r="E11" s="112"/>
      <c r="F11" s="119"/>
      <c r="G11" s="119"/>
      <c r="H11" s="119"/>
      <c r="I11" s="119"/>
      <c r="J11" s="119"/>
      <c r="K11" s="119"/>
      <c r="L11" s="119"/>
      <c r="M11" s="119"/>
    </row>
    <row r="12" spans="1:19" ht="15.5" x14ac:dyDescent="0.35">
      <c r="A12" s="116">
        <v>8</v>
      </c>
      <c r="B12" s="117"/>
      <c r="C12" s="118"/>
      <c r="D12" s="112"/>
      <c r="E12" s="112"/>
      <c r="F12" s="119"/>
      <c r="G12" s="119"/>
      <c r="H12" s="119"/>
      <c r="I12" s="119"/>
      <c r="J12" s="119"/>
      <c r="K12" s="119"/>
      <c r="L12" s="119"/>
      <c r="M12" s="119"/>
    </row>
    <row r="13" spans="1:19" ht="15.5" x14ac:dyDescent="0.35">
      <c r="A13" s="116">
        <v>9</v>
      </c>
      <c r="B13" s="117"/>
      <c r="C13" s="118"/>
      <c r="D13" s="112"/>
      <c r="E13" s="112"/>
      <c r="F13" s="119"/>
      <c r="G13" s="119"/>
      <c r="H13" s="119"/>
      <c r="I13" s="119"/>
      <c r="J13" s="119"/>
      <c r="K13" s="119"/>
      <c r="L13" s="119"/>
      <c r="M13" s="119"/>
    </row>
    <row r="14" spans="1:19" ht="15.5" x14ac:dyDescent="0.35">
      <c r="A14" s="116">
        <v>10</v>
      </c>
      <c r="B14" s="117"/>
      <c r="C14" s="118"/>
      <c r="D14" s="112"/>
      <c r="E14" s="112"/>
      <c r="F14" s="119"/>
      <c r="G14" s="119"/>
      <c r="H14" s="119"/>
      <c r="I14" s="119"/>
      <c r="J14" s="119"/>
      <c r="K14" s="119"/>
      <c r="L14" s="119"/>
      <c r="M14" s="119"/>
    </row>
    <row r="15" spans="1:19" ht="15.5" x14ac:dyDescent="0.35">
      <c r="A15" s="116">
        <v>11</v>
      </c>
      <c r="B15" s="117"/>
      <c r="C15" s="118"/>
      <c r="D15" s="112"/>
      <c r="E15" s="112"/>
      <c r="F15" s="119"/>
      <c r="G15" s="119"/>
      <c r="H15" s="119"/>
      <c r="I15" s="119"/>
      <c r="J15" s="119"/>
      <c r="K15" s="119"/>
      <c r="L15" s="119"/>
      <c r="M15" s="119"/>
    </row>
    <row r="16" spans="1:19" ht="15.5" x14ac:dyDescent="0.35">
      <c r="A16" s="116">
        <v>12</v>
      </c>
      <c r="B16" s="117"/>
      <c r="C16" s="118"/>
      <c r="D16" s="112"/>
      <c r="E16" s="112"/>
      <c r="F16" s="119"/>
      <c r="G16" s="119"/>
      <c r="H16" s="119"/>
      <c r="I16" s="119"/>
      <c r="J16" s="119"/>
      <c r="K16" s="119"/>
      <c r="L16" s="119"/>
      <c r="M16" s="119"/>
    </row>
    <row r="17" spans="1:13" ht="15.5" x14ac:dyDescent="0.35">
      <c r="A17" s="116">
        <v>13</v>
      </c>
      <c r="B17" s="117"/>
      <c r="C17" s="118"/>
      <c r="D17" s="112"/>
      <c r="E17" s="112"/>
      <c r="F17" s="119"/>
      <c r="G17" s="119"/>
      <c r="H17" s="119"/>
      <c r="I17" s="119"/>
      <c r="J17" s="119"/>
      <c r="K17" s="119"/>
      <c r="L17" s="119"/>
      <c r="M17" s="119"/>
    </row>
    <row r="18" spans="1:13" ht="15.5" x14ac:dyDescent="0.35">
      <c r="A18" s="116">
        <v>14</v>
      </c>
      <c r="B18" s="117"/>
      <c r="C18" s="118"/>
      <c r="D18" s="112"/>
      <c r="E18" s="112"/>
      <c r="F18" s="119"/>
      <c r="G18" s="119"/>
      <c r="H18" s="119"/>
      <c r="I18" s="119"/>
      <c r="J18" s="119"/>
      <c r="K18" s="119"/>
      <c r="L18" s="119"/>
      <c r="M18" s="119"/>
    </row>
    <row r="19" spans="1:13" ht="15.5" x14ac:dyDescent="0.35">
      <c r="A19" s="116">
        <v>15</v>
      </c>
      <c r="B19" s="117"/>
      <c r="C19" s="118"/>
      <c r="D19" s="112"/>
      <c r="E19" s="112"/>
      <c r="F19" s="119"/>
      <c r="G19" s="119"/>
      <c r="H19" s="119"/>
      <c r="I19" s="119"/>
      <c r="J19" s="119"/>
      <c r="K19" s="119"/>
      <c r="L19" s="119"/>
      <c r="M19" s="119"/>
    </row>
    <row r="20" spans="1:13" ht="15.5" x14ac:dyDescent="0.35">
      <c r="A20" s="116">
        <v>16</v>
      </c>
      <c r="B20" s="117"/>
      <c r="C20" s="118"/>
      <c r="D20" s="112"/>
      <c r="E20" s="112"/>
      <c r="F20" s="119"/>
      <c r="G20" s="119"/>
      <c r="H20" s="119"/>
      <c r="I20" s="119"/>
      <c r="J20" s="119"/>
      <c r="K20" s="119"/>
      <c r="L20" s="119"/>
      <c r="M20" s="119"/>
    </row>
    <row r="21" spans="1:13" ht="15.5" x14ac:dyDescent="0.35">
      <c r="A21" s="116">
        <v>17</v>
      </c>
      <c r="B21" s="117"/>
      <c r="C21" s="118"/>
      <c r="D21" s="112"/>
      <c r="E21" s="112"/>
      <c r="F21" s="119"/>
      <c r="G21" s="119"/>
      <c r="H21" s="119"/>
      <c r="I21" s="119"/>
      <c r="J21" s="119"/>
      <c r="K21" s="119"/>
      <c r="L21" s="119"/>
      <c r="M21" s="119"/>
    </row>
    <row r="22" spans="1:13" ht="15" customHeight="1" x14ac:dyDescent="0.35">
      <c r="A22" s="116">
        <v>18</v>
      </c>
      <c r="B22" s="117"/>
      <c r="C22" s="118"/>
      <c r="D22" s="112"/>
      <c r="E22" s="112"/>
      <c r="F22" s="119"/>
      <c r="G22" s="119"/>
      <c r="H22" s="119"/>
      <c r="I22" s="119"/>
      <c r="J22" s="119"/>
      <c r="K22" s="119"/>
      <c r="L22" s="119"/>
      <c r="M22" s="119"/>
    </row>
    <row r="23" spans="1:13" x14ac:dyDescent="0.35">
      <c r="L23" s="165"/>
    </row>
    <row r="26" spans="1:13" ht="21.5" x14ac:dyDescent="0.35">
      <c r="A26" s="3" t="s">
        <v>219</v>
      </c>
      <c r="B26" s="3"/>
      <c r="C26" s="3"/>
      <c r="D26" s="3"/>
      <c r="E26" s="3"/>
      <c r="F26" s="3"/>
      <c r="G26" s="3"/>
    </row>
    <row r="27" spans="1:13" ht="70" x14ac:dyDescent="0.35">
      <c r="A27" s="26" t="s">
        <v>2</v>
      </c>
      <c r="B27" s="27" t="s">
        <v>220</v>
      </c>
      <c r="C27" s="28"/>
      <c r="D27" s="27" t="s">
        <v>21</v>
      </c>
      <c r="E27" s="166" t="s">
        <v>22</v>
      </c>
      <c r="F27" s="28"/>
      <c r="G27" s="28"/>
    </row>
    <row r="28" spans="1:13" ht="15.5" x14ac:dyDescent="0.35">
      <c r="A28" s="31" t="s">
        <v>9</v>
      </c>
      <c r="B28" s="32" t="s">
        <v>23</v>
      </c>
      <c r="C28" s="33" t="s">
        <v>24</v>
      </c>
      <c r="D28" s="33" t="s">
        <v>25</v>
      </c>
      <c r="E28" s="33" t="s">
        <v>26</v>
      </c>
      <c r="F28" s="33" t="s">
        <v>27</v>
      </c>
      <c r="G28" s="33" t="s">
        <v>28</v>
      </c>
    </row>
    <row r="29" spans="1:13" ht="15" x14ac:dyDescent="0.35">
      <c r="A29" s="35">
        <v>1</v>
      </c>
      <c r="B29" s="36" t="s">
        <v>221</v>
      </c>
      <c r="C29" s="37"/>
      <c r="D29" s="38"/>
      <c r="E29" s="35"/>
      <c r="F29" s="39">
        <f>E29*D29</f>
        <v>0</v>
      </c>
      <c r="G29" s="40">
        <f>SUM(F29:F33)</f>
        <v>0</v>
      </c>
    </row>
    <row r="30" spans="1:13" ht="15" x14ac:dyDescent="0.35">
      <c r="A30" s="35">
        <v>2</v>
      </c>
      <c r="B30" s="36" t="s">
        <v>221</v>
      </c>
      <c r="C30" s="37"/>
      <c r="D30" s="38"/>
      <c r="E30" s="35"/>
      <c r="F30" s="39">
        <f t="shared" ref="F30:F38" si="0">E30*D30</f>
        <v>0</v>
      </c>
      <c r="G30" s="41"/>
    </row>
    <row r="31" spans="1:13" ht="15" x14ac:dyDescent="0.35">
      <c r="A31" s="44">
        <v>3</v>
      </c>
      <c r="B31" s="36" t="s">
        <v>221</v>
      </c>
      <c r="C31" s="44"/>
      <c r="D31" s="38"/>
      <c r="E31" s="44"/>
      <c r="F31" s="39">
        <f t="shared" si="0"/>
        <v>0</v>
      </c>
      <c r="G31" s="41"/>
    </row>
    <row r="32" spans="1:13" ht="15" x14ac:dyDescent="0.35">
      <c r="A32" s="35">
        <v>4</v>
      </c>
      <c r="B32" s="36" t="s">
        <v>221</v>
      </c>
      <c r="C32" s="44"/>
      <c r="D32" s="38"/>
      <c r="E32" s="44"/>
      <c r="F32" s="39">
        <f t="shared" si="0"/>
        <v>0</v>
      </c>
      <c r="G32" s="41"/>
    </row>
    <row r="33" spans="1:7" ht="15" x14ac:dyDescent="0.35">
      <c r="A33" s="44">
        <v>5</v>
      </c>
      <c r="B33" s="36" t="s">
        <v>221</v>
      </c>
      <c r="C33" s="44"/>
      <c r="D33" s="38"/>
      <c r="E33" s="44"/>
      <c r="F33" s="39">
        <f t="shared" si="0"/>
        <v>0</v>
      </c>
      <c r="G33" s="45"/>
    </row>
    <row r="34" spans="1:7" ht="15" x14ac:dyDescent="0.35">
      <c r="A34" s="46">
        <v>6</v>
      </c>
      <c r="B34" s="47" t="s">
        <v>222</v>
      </c>
      <c r="C34" s="46"/>
      <c r="D34" s="48"/>
      <c r="E34" s="46"/>
      <c r="F34" s="49">
        <f>E34*D34</f>
        <v>0</v>
      </c>
      <c r="G34" s="50">
        <f>SUM(F34:F38)</f>
        <v>0</v>
      </c>
    </row>
    <row r="35" spans="1:7" ht="15" x14ac:dyDescent="0.35">
      <c r="A35" s="46">
        <v>7</v>
      </c>
      <c r="B35" s="47" t="s">
        <v>222</v>
      </c>
      <c r="C35" s="46"/>
      <c r="D35" s="48"/>
      <c r="E35" s="46"/>
      <c r="F35" s="49">
        <f t="shared" si="0"/>
        <v>0</v>
      </c>
      <c r="G35" s="51"/>
    </row>
    <row r="36" spans="1:7" ht="15" x14ac:dyDescent="0.35">
      <c r="A36" s="46">
        <v>8</v>
      </c>
      <c r="B36" s="47" t="s">
        <v>222</v>
      </c>
      <c r="C36" s="46"/>
      <c r="D36" s="48"/>
      <c r="E36" s="46"/>
      <c r="F36" s="49">
        <f t="shared" si="0"/>
        <v>0</v>
      </c>
      <c r="G36" s="51"/>
    </row>
    <row r="37" spans="1:7" ht="15" x14ac:dyDescent="0.35">
      <c r="A37" s="46">
        <v>9</v>
      </c>
      <c r="B37" s="47" t="s">
        <v>222</v>
      </c>
      <c r="C37" s="46"/>
      <c r="D37" s="48"/>
      <c r="E37" s="46"/>
      <c r="F37" s="49">
        <f t="shared" si="0"/>
        <v>0</v>
      </c>
      <c r="G37" s="51"/>
    </row>
    <row r="38" spans="1:7" ht="15" x14ac:dyDescent="0.35">
      <c r="A38" s="46">
        <v>10</v>
      </c>
      <c r="B38" s="47" t="s">
        <v>222</v>
      </c>
      <c r="C38" s="46"/>
      <c r="D38" s="52"/>
      <c r="E38" s="46"/>
      <c r="F38" s="53">
        <f t="shared" si="0"/>
        <v>0</v>
      </c>
      <c r="G38" s="54"/>
    </row>
    <row r="39" spans="1:7" ht="15.5" x14ac:dyDescent="0.35">
      <c r="D39" s="55">
        <f>SUM(D29:D38)</f>
        <v>0</v>
      </c>
      <c r="F39" s="55">
        <f>SUM(F29:F38)</f>
        <v>0</v>
      </c>
    </row>
  </sheetData>
  <mergeCells count="5">
    <mergeCell ref="A1:M1"/>
    <mergeCell ref="A2:M2"/>
    <mergeCell ref="A26:G26"/>
    <mergeCell ref="G29:G33"/>
    <mergeCell ref="G34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محیط دور</vt:lpstr>
      <vt:lpstr>محیط رقابتی</vt:lpstr>
      <vt:lpstr>KSF</vt:lpstr>
      <vt:lpstr>گروه های استراتژیک</vt:lpstr>
      <vt:lpstr>محیط داخلی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Ranjbar, MohammadHadi (KAD)</dc:creator>
  <cp:lastModifiedBy>Ranjbar, Hadi (KAD)</cp:lastModifiedBy>
  <dcterms:created xsi:type="dcterms:W3CDTF">2025-11-21T11:20:27Z</dcterms:created>
  <dcterms:modified xsi:type="dcterms:W3CDTF">2025-11-21T11:24:12Z</dcterms:modified>
</cp:coreProperties>
</file>