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mir sepehr\Desktop\"/>
    </mc:Choice>
  </mc:AlternateContent>
  <xr:revisionPtr revIDLastSave="0" documentId="13_ncr:1_{5F9B5879-D60C-4DDB-8289-52ACFC9B6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73" i="2" l="1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9" i="2"/>
  <c r="AA158" i="2"/>
  <c r="AA157" i="2"/>
  <c r="AA156" i="2"/>
  <c r="AA154" i="2"/>
  <c r="AA153" i="2"/>
  <c r="AA152" i="2"/>
  <c r="AA151" i="2"/>
  <c r="AA150" i="2"/>
  <c r="AA149" i="2"/>
  <c r="AA148" i="2"/>
  <c r="AA147" i="2"/>
  <c r="AA146" i="2"/>
  <c r="AA145" i="2"/>
  <c r="AA144" i="2"/>
  <c r="AA143" i="2"/>
  <c r="AA142" i="2"/>
  <c r="AA141" i="2"/>
  <c r="AA140" i="2"/>
  <c r="AA139" i="2"/>
  <c r="AA138" i="2"/>
  <c r="AA137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0" i="2"/>
  <c r="AA69" i="2"/>
  <c r="AA68" i="2"/>
  <c r="AA67" i="2"/>
  <c r="AA66" i="2"/>
  <c r="AA65" i="2"/>
  <c r="AA64" i="2"/>
  <c r="AA63" i="2"/>
  <c r="AA62" i="2"/>
  <c r="AA61" i="2"/>
  <c r="AA60" i="2"/>
  <c r="AA58" i="2"/>
  <c r="AA57" i="2"/>
  <c r="AA56" i="2"/>
  <c r="AA55" i="2"/>
  <c r="AA54" i="2"/>
  <c r="AA53" i="2"/>
  <c r="AA52" i="2"/>
  <c r="AA51" i="2"/>
  <c r="AA50" i="2"/>
  <c r="AA49" i="2"/>
  <c r="AA48" i="2"/>
  <c r="AA46" i="2"/>
  <c r="AA45" i="2"/>
  <c r="AA44" i="2"/>
  <c r="AA43" i="2"/>
  <c r="AA42" i="2"/>
  <c r="AA41" i="2"/>
  <c r="AA40" i="2"/>
  <c r="AA39" i="2"/>
  <c r="AA38" i="2"/>
  <c r="AA37" i="2"/>
  <c r="AA36" i="2"/>
  <c r="AA34" i="2"/>
  <c r="AA33" i="2"/>
  <c r="AA32" i="2"/>
  <c r="AA31" i="2"/>
  <c r="AA30" i="2"/>
  <c r="AA29" i="2"/>
  <c r="AA28" i="2"/>
  <c r="AA27" i="2"/>
  <c r="AA26" i="2"/>
  <c r="AA25" i="2"/>
  <c r="AA24" i="2"/>
  <c r="AA22" i="2"/>
  <c r="AA21" i="2"/>
  <c r="AA20" i="2"/>
  <c r="AA19" i="2"/>
  <c r="AA18" i="2"/>
  <c r="AA17" i="2"/>
  <c r="AA16" i="2"/>
  <c r="AA15" i="2"/>
  <c r="AA14" i="2"/>
  <c r="AA13" i="2"/>
  <c r="AA11" i="2"/>
  <c r="AA10" i="2"/>
  <c r="AA9" i="2"/>
  <c r="AA8" i="2"/>
  <c r="AA7" i="2"/>
  <c r="AA6" i="2"/>
  <c r="AA5" i="2"/>
  <c r="AA4" i="2"/>
  <c r="AA3" i="2"/>
  <c r="AA2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0" i="2"/>
  <c r="AI69" i="2"/>
  <c r="AI68" i="2"/>
  <c r="AI67" i="2"/>
  <c r="AI66" i="2"/>
  <c r="AI65" i="2"/>
  <c r="AI64" i="2"/>
  <c r="AI63" i="2"/>
  <c r="AI62" i="2"/>
  <c r="AI61" i="2"/>
  <c r="AI60" i="2"/>
  <c r="AI58" i="2"/>
  <c r="AI57" i="2"/>
  <c r="AI56" i="2"/>
  <c r="AI55" i="2"/>
  <c r="AI54" i="2"/>
  <c r="AI53" i="2"/>
  <c r="AI52" i="2"/>
  <c r="AI51" i="2"/>
  <c r="AI50" i="2"/>
  <c r="AI49" i="2"/>
  <c r="AI48" i="2"/>
  <c r="AI46" i="2"/>
  <c r="AI45" i="2"/>
  <c r="AI44" i="2"/>
  <c r="AI43" i="2"/>
  <c r="AI42" i="2"/>
  <c r="AI41" i="2"/>
  <c r="AI40" i="2"/>
  <c r="AI39" i="2"/>
  <c r="AI38" i="2"/>
  <c r="AI37" i="2"/>
  <c r="AI36" i="2"/>
  <c r="AI34" i="2"/>
  <c r="AI33" i="2"/>
  <c r="AI32" i="2"/>
  <c r="AI31" i="2"/>
  <c r="AI30" i="2"/>
  <c r="AI29" i="2"/>
  <c r="AI28" i="2"/>
  <c r="AI27" i="2"/>
  <c r="AI26" i="2"/>
  <c r="AI25" i="2"/>
  <c r="AI24" i="2"/>
  <c r="AI22" i="2"/>
  <c r="AI21" i="2"/>
  <c r="AI20" i="2"/>
  <c r="AI19" i="2"/>
  <c r="AI18" i="2"/>
  <c r="AI17" i="2"/>
  <c r="AI16" i="2"/>
  <c r="AI15" i="2"/>
  <c r="AI14" i="2"/>
  <c r="AI13" i="2"/>
  <c r="AI11" i="2"/>
  <c r="AI10" i="2"/>
  <c r="AI9" i="2"/>
  <c r="AI8" i="2"/>
  <c r="AI7" i="2"/>
  <c r="AI6" i="2"/>
  <c r="AI5" i="2"/>
  <c r="AI4" i="2"/>
  <c r="AI3" i="2"/>
  <c r="AI2" i="2"/>
  <c r="AE3" i="2" l="1"/>
  <c r="AE4" i="2"/>
  <c r="AE5" i="2"/>
  <c r="AE6" i="2"/>
  <c r="AE7" i="2"/>
  <c r="AE8" i="2"/>
  <c r="AE9" i="2"/>
  <c r="AE10" i="2"/>
  <c r="AE11" i="2"/>
  <c r="AE13" i="2"/>
  <c r="AE14" i="2"/>
  <c r="AE15" i="2"/>
  <c r="AE16" i="2"/>
  <c r="AE17" i="2"/>
  <c r="AE18" i="2"/>
  <c r="AE19" i="2"/>
  <c r="AE20" i="2"/>
  <c r="AE21" i="2"/>
  <c r="AE22" i="2"/>
  <c r="AE24" i="2"/>
  <c r="AE25" i="2"/>
  <c r="AE26" i="2"/>
  <c r="AE27" i="2"/>
  <c r="AE28" i="2"/>
  <c r="AE29" i="2"/>
  <c r="AE30" i="2"/>
  <c r="AE31" i="2"/>
  <c r="AE32" i="2"/>
  <c r="AE33" i="2"/>
  <c r="AE34" i="2"/>
  <c r="AE36" i="2"/>
  <c r="AE37" i="2"/>
  <c r="AE38" i="2"/>
  <c r="AE39" i="2"/>
  <c r="AE40" i="2"/>
  <c r="AE41" i="2"/>
  <c r="AE42" i="2"/>
  <c r="AE43" i="2"/>
  <c r="AE44" i="2"/>
  <c r="AE45" i="2"/>
  <c r="AE46" i="2"/>
  <c r="AE48" i="2"/>
  <c r="AE49" i="2"/>
  <c r="AE50" i="2"/>
  <c r="AE51" i="2"/>
  <c r="AE52" i="2"/>
  <c r="AE53" i="2"/>
  <c r="AE54" i="2"/>
  <c r="AE55" i="2"/>
  <c r="AE56" i="2"/>
  <c r="AE57" i="2"/>
  <c r="AE58" i="2"/>
  <c r="AE60" i="2"/>
  <c r="AE61" i="2"/>
  <c r="AE62" i="2"/>
  <c r="AE63" i="2"/>
  <c r="AE64" i="2"/>
  <c r="AE65" i="2"/>
  <c r="AE66" i="2"/>
  <c r="AE67" i="2"/>
  <c r="AE68" i="2"/>
  <c r="AE69" i="2"/>
  <c r="AE70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2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0" i="2"/>
  <c r="X69" i="2"/>
  <c r="X68" i="2"/>
  <c r="X67" i="2"/>
  <c r="X66" i="2"/>
  <c r="X65" i="2"/>
  <c r="X64" i="2"/>
  <c r="X63" i="2"/>
  <c r="X62" i="2"/>
  <c r="X61" i="2"/>
  <c r="X60" i="2"/>
  <c r="X58" i="2"/>
  <c r="X57" i="2"/>
  <c r="X56" i="2"/>
  <c r="X55" i="2"/>
  <c r="X54" i="2"/>
  <c r="X53" i="2"/>
  <c r="X52" i="2"/>
  <c r="X51" i="2"/>
  <c r="X50" i="2"/>
  <c r="X49" i="2"/>
  <c r="X48" i="2"/>
  <c r="X46" i="2"/>
  <c r="X45" i="2"/>
  <c r="X44" i="2"/>
  <c r="X43" i="2"/>
  <c r="X42" i="2"/>
  <c r="X41" i="2"/>
  <c r="X40" i="2"/>
  <c r="X39" i="2"/>
  <c r="X38" i="2"/>
  <c r="X37" i="2"/>
  <c r="X36" i="2"/>
  <c r="X34" i="2"/>
  <c r="X33" i="2"/>
  <c r="X32" i="2"/>
  <c r="X31" i="2"/>
  <c r="X30" i="2"/>
  <c r="X29" i="2"/>
  <c r="X28" i="2"/>
  <c r="X27" i="2"/>
  <c r="X26" i="2"/>
  <c r="X25" i="2"/>
  <c r="X24" i="2"/>
  <c r="X22" i="2"/>
  <c r="X21" i="2"/>
  <c r="X20" i="2"/>
  <c r="X19" i="2"/>
  <c r="X18" i="2"/>
  <c r="X17" i="2"/>
  <c r="X16" i="2"/>
  <c r="X15" i="2"/>
  <c r="X14" i="2"/>
  <c r="X13" i="2"/>
  <c r="W3" i="2"/>
  <c r="W4" i="2"/>
  <c r="W5" i="2"/>
  <c r="W6" i="2"/>
  <c r="W7" i="2"/>
  <c r="W8" i="2"/>
  <c r="W9" i="2"/>
  <c r="W10" i="2"/>
  <c r="W11" i="2"/>
  <c r="W13" i="2"/>
  <c r="W14" i="2"/>
  <c r="W15" i="2"/>
  <c r="W16" i="2"/>
  <c r="W17" i="2"/>
  <c r="W18" i="2"/>
  <c r="W19" i="2"/>
  <c r="W20" i="2"/>
  <c r="W21" i="2"/>
  <c r="W22" i="2"/>
  <c r="W24" i="2"/>
  <c r="W25" i="2"/>
  <c r="W26" i="2"/>
  <c r="W27" i="2"/>
  <c r="W28" i="2"/>
  <c r="W29" i="2"/>
  <c r="W30" i="2"/>
  <c r="W31" i="2"/>
  <c r="W32" i="2"/>
  <c r="W33" i="2"/>
  <c r="W34" i="2"/>
  <c r="W36" i="2"/>
  <c r="W37" i="2"/>
  <c r="W38" i="2"/>
  <c r="W39" i="2"/>
  <c r="W40" i="2"/>
  <c r="W41" i="2"/>
  <c r="W42" i="2"/>
  <c r="W43" i="2"/>
  <c r="W44" i="2"/>
  <c r="W45" i="2"/>
  <c r="W46" i="2"/>
  <c r="W48" i="2"/>
  <c r="W49" i="2"/>
  <c r="W50" i="2"/>
  <c r="W51" i="2"/>
  <c r="W52" i="2"/>
  <c r="W53" i="2"/>
  <c r="W54" i="2"/>
  <c r="W55" i="2"/>
  <c r="W56" i="2"/>
  <c r="W57" i="2"/>
  <c r="W58" i="2"/>
  <c r="W60" i="2"/>
  <c r="W61" i="2"/>
  <c r="W62" i="2"/>
  <c r="W63" i="2"/>
  <c r="W64" i="2"/>
  <c r="W65" i="2"/>
  <c r="W66" i="2"/>
  <c r="W67" i="2"/>
  <c r="W68" i="2"/>
  <c r="W69" i="2"/>
  <c r="W70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2" i="2"/>
  <c r="O13" i="2" l="1"/>
  <c r="R13" i="2" s="1"/>
  <c r="O14" i="2"/>
  <c r="R14" i="2" s="1"/>
  <c r="O15" i="2"/>
  <c r="R15" i="2" s="1"/>
  <c r="O16" i="2"/>
  <c r="R16" i="2" s="1"/>
  <c r="O17" i="2"/>
  <c r="R17" i="2" s="1"/>
  <c r="O18" i="2"/>
  <c r="R18" i="2" s="1"/>
  <c r="O19" i="2"/>
  <c r="R19" i="2" s="1"/>
  <c r="O20" i="2"/>
  <c r="S20" i="2" s="1"/>
  <c r="O21" i="2"/>
  <c r="S21" i="2" s="1"/>
  <c r="O22" i="2"/>
  <c r="S22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6" i="2"/>
  <c r="R36" i="2" s="1"/>
  <c r="O37" i="2"/>
  <c r="R37" i="2" s="1"/>
  <c r="O38" i="2"/>
  <c r="S38" i="2" s="1"/>
  <c r="O39" i="2"/>
  <c r="S39" i="2" s="1"/>
  <c r="O40" i="2"/>
  <c r="S40" i="2" s="1"/>
  <c r="O41" i="2"/>
  <c r="R41" i="2" s="1"/>
  <c r="O42" i="2"/>
  <c r="R42" i="2" s="1"/>
  <c r="O43" i="2"/>
  <c r="R43" i="2" s="1"/>
  <c r="O44" i="2"/>
  <c r="R44" i="2" s="1"/>
  <c r="O45" i="2"/>
  <c r="R45" i="2" s="1"/>
  <c r="O46" i="2"/>
  <c r="R46" i="2" s="1"/>
  <c r="O48" i="2"/>
  <c r="R48" i="2" s="1"/>
  <c r="O49" i="2"/>
  <c r="R49" i="2" s="1"/>
  <c r="O50" i="2"/>
  <c r="R50" i="2" s="1"/>
  <c r="O51" i="2"/>
  <c r="R51" i="2" s="1"/>
  <c r="O52" i="2"/>
  <c r="R52" i="2" s="1"/>
  <c r="O53" i="2"/>
  <c r="R53" i="2" s="1"/>
  <c r="O54" i="2"/>
  <c r="R54" i="2" s="1"/>
  <c r="O55" i="2"/>
  <c r="S55" i="2" s="1"/>
  <c r="O56" i="2"/>
  <c r="S56" i="2" s="1"/>
  <c r="O57" i="2"/>
  <c r="S57" i="2" s="1"/>
  <c r="O58" i="2"/>
  <c r="R58" i="2" s="1"/>
  <c r="O60" i="2"/>
  <c r="R60" i="2" s="1"/>
  <c r="O61" i="2"/>
  <c r="R61" i="2" s="1"/>
  <c r="O62" i="2"/>
  <c r="R62" i="2" s="1"/>
  <c r="O63" i="2"/>
  <c r="R63" i="2" s="1"/>
  <c r="O64" i="2"/>
  <c r="R64" i="2" s="1"/>
  <c r="O65" i="2"/>
  <c r="R65" i="2" s="1"/>
  <c r="O66" i="2"/>
  <c r="R66" i="2" s="1"/>
  <c r="O67" i="2"/>
  <c r="R67" i="2" s="1"/>
  <c r="O68" i="2"/>
  <c r="R68" i="2" s="1"/>
  <c r="O69" i="2"/>
  <c r="R69" i="2" s="1"/>
  <c r="O70" i="2"/>
  <c r="R70" i="2" s="1"/>
  <c r="O72" i="2"/>
  <c r="R72" i="2" s="1"/>
  <c r="O73" i="2"/>
  <c r="S73" i="2" s="1"/>
  <c r="O74" i="2"/>
  <c r="S74" i="2" s="1"/>
  <c r="O75" i="2"/>
  <c r="S75" i="2" s="1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R84" i="2" s="1"/>
  <c r="O85" i="2"/>
  <c r="R85" i="2" s="1"/>
  <c r="O87" i="2"/>
  <c r="R87" i="2" s="1"/>
  <c r="O88" i="2"/>
  <c r="R88" i="2" s="1"/>
  <c r="O89" i="2"/>
  <c r="R89" i="2" s="1"/>
  <c r="O90" i="2"/>
  <c r="S90" i="2" s="1"/>
  <c r="O91" i="2"/>
  <c r="S91" i="2" s="1"/>
  <c r="O92" i="2"/>
  <c r="S92" i="2" s="1"/>
  <c r="O93" i="2"/>
  <c r="R93" i="2" s="1"/>
  <c r="O94" i="2"/>
  <c r="R94" i="2" s="1"/>
  <c r="O95" i="2"/>
  <c r="R95" i="2" s="1"/>
  <c r="O96" i="2"/>
  <c r="R96" i="2" s="1"/>
  <c r="O97" i="2"/>
  <c r="R97" i="2" s="1"/>
  <c r="O98" i="2"/>
  <c r="R98" i="2" s="1"/>
  <c r="O99" i="2"/>
  <c r="R99" i="2" s="1"/>
  <c r="O100" i="2"/>
  <c r="R100" i="2" s="1"/>
  <c r="O102" i="2"/>
  <c r="R102" i="2" s="1"/>
  <c r="O103" i="2"/>
  <c r="R103" i="2" s="1"/>
  <c r="O104" i="2"/>
  <c r="R104" i="2" s="1"/>
  <c r="O105" i="2"/>
  <c r="R105" i="2" s="1"/>
  <c r="O106" i="2"/>
  <c r="R106" i="2" s="1"/>
  <c r="O107" i="2"/>
  <c r="S107" i="2" s="1"/>
  <c r="O108" i="2"/>
  <c r="S108" i="2" s="1"/>
  <c r="O109" i="2"/>
  <c r="S109" i="2" s="1"/>
  <c r="O110" i="2"/>
  <c r="R110" i="2" s="1"/>
  <c r="O111" i="2"/>
  <c r="R111" i="2" s="1"/>
  <c r="O112" i="2"/>
  <c r="R112" i="2" s="1"/>
  <c r="O113" i="2"/>
  <c r="R113" i="2" s="1"/>
  <c r="O114" i="2"/>
  <c r="R114" i="2" s="1"/>
  <c r="O115" i="2"/>
  <c r="R115" i="2" s="1"/>
  <c r="O116" i="2"/>
  <c r="R116" i="2" s="1"/>
  <c r="O117" i="2"/>
  <c r="R117" i="2" s="1"/>
  <c r="O119" i="2"/>
  <c r="R119" i="2" s="1"/>
  <c r="O120" i="2"/>
  <c r="R120" i="2" s="1"/>
  <c r="O121" i="2"/>
  <c r="R121" i="2" s="1"/>
  <c r="O122" i="2"/>
  <c r="R122" i="2" s="1"/>
  <c r="O123" i="2"/>
  <c r="R123" i="2" s="1"/>
  <c r="O124" i="2"/>
  <c r="S124" i="2" s="1"/>
  <c r="O125" i="2"/>
  <c r="S125" i="2" s="1"/>
  <c r="O126" i="2"/>
  <c r="S126" i="2" s="1"/>
  <c r="O127" i="2"/>
  <c r="R127" i="2" s="1"/>
  <c r="O128" i="2"/>
  <c r="R128" i="2" s="1"/>
  <c r="O129" i="2"/>
  <c r="R129" i="2" s="1"/>
  <c r="O130" i="2"/>
  <c r="R130" i="2" s="1"/>
  <c r="O131" i="2"/>
  <c r="R131" i="2" s="1"/>
  <c r="O132" i="2"/>
  <c r="R132" i="2" s="1"/>
  <c r="O133" i="2"/>
  <c r="R133" i="2" s="1"/>
  <c r="O134" i="2"/>
  <c r="R134" i="2" s="1"/>
  <c r="O135" i="2"/>
  <c r="R135" i="2" s="1"/>
  <c r="O137" i="2"/>
  <c r="R137" i="2" s="1"/>
  <c r="O138" i="2"/>
  <c r="R138" i="2" s="1"/>
  <c r="O139" i="2"/>
  <c r="R139" i="2" s="1"/>
  <c r="O140" i="2"/>
  <c r="R140" i="2" s="1"/>
  <c r="O141" i="2"/>
  <c r="S141" i="2" s="1"/>
  <c r="O142" i="2"/>
  <c r="S142" i="2" s="1"/>
  <c r="O143" i="2"/>
  <c r="S143" i="2" s="1"/>
  <c r="O144" i="2"/>
  <c r="R144" i="2" s="1"/>
  <c r="O145" i="2"/>
  <c r="R145" i="2" s="1"/>
  <c r="O146" i="2"/>
  <c r="R146" i="2" s="1"/>
  <c r="O147" i="2"/>
  <c r="R147" i="2" s="1"/>
  <c r="O148" i="2"/>
  <c r="R148" i="2" s="1"/>
  <c r="O149" i="2"/>
  <c r="R149" i="2" s="1"/>
  <c r="O150" i="2"/>
  <c r="R150" i="2" s="1"/>
  <c r="O151" i="2"/>
  <c r="R151" i="2" s="1"/>
  <c r="O152" i="2"/>
  <c r="R152" i="2" s="1"/>
  <c r="O153" i="2"/>
  <c r="S153" i="2" s="1"/>
  <c r="O154" i="2"/>
  <c r="R154" i="2" s="1"/>
  <c r="O156" i="2"/>
  <c r="R156" i="2" s="1"/>
  <c r="O157" i="2"/>
  <c r="R157" i="2" s="1"/>
  <c r="O158" i="2"/>
  <c r="R158" i="2" s="1"/>
  <c r="O159" i="2"/>
  <c r="S159" i="2" s="1"/>
  <c r="O160" i="2"/>
  <c r="S160" i="2" s="1"/>
  <c r="O161" i="2"/>
  <c r="R161" i="2" s="1"/>
  <c r="O162" i="2"/>
  <c r="R162" i="2" s="1"/>
  <c r="O163" i="2"/>
  <c r="R163" i="2" s="1"/>
  <c r="O164" i="2"/>
  <c r="R164" i="2" s="1"/>
  <c r="O165" i="2"/>
  <c r="R165" i="2" s="1"/>
  <c r="O166" i="2"/>
  <c r="R166" i="2" s="1"/>
  <c r="O167" i="2"/>
  <c r="R167" i="2" s="1"/>
  <c r="O168" i="2"/>
  <c r="R168" i="2" s="1"/>
  <c r="O169" i="2"/>
  <c r="R169" i="2" s="1"/>
  <c r="O170" i="2"/>
  <c r="R170" i="2" s="1"/>
  <c r="O171" i="2"/>
  <c r="R171" i="2" s="1"/>
  <c r="O172" i="2"/>
  <c r="R172" i="2" s="1"/>
  <c r="O173" i="2"/>
  <c r="R173" i="2" s="1"/>
  <c r="O3" i="2"/>
  <c r="S3" i="2" s="1"/>
  <c r="O4" i="2"/>
  <c r="S4" i="2" s="1"/>
  <c r="O5" i="2"/>
  <c r="S5" i="2" s="1"/>
  <c r="O6" i="2"/>
  <c r="R6" i="2" s="1"/>
  <c r="O7" i="2"/>
  <c r="R7" i="2" s="1"/>
  <c r="O8" i="2"/>
  <c r="R8" i="2" s="1"/>
  <c r="O9" i="2"/>
  <c r="R9" i="2" s="1"/>
  <c r="O10" i="2"/>
  <c r="R10" i="2" s="1"/>
  <c r="O11" i="2"/>
  <c r="R11" i="2" s="1"/>
  <c r="O2" i="2"/>
  <c r="R2" i="2" s="1"/>
  <c r="N173" i="2"/>
  <c r="N151" i="2"/>
  <c r="N152" i="2"/>
  <c r="N153" i="2"/>
  <c r="N154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30" i="2"/>
  <c r="N131" i="2"/>
  <c r="N132" i="2"/>
  <c r="N133" i="2"/>
  <c r="N134" i="2"/>
  <c r="N135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9" i="2"/>
  <c r="N120" i="2"/>
  <c r="N121" i="2"/>
  <c r="N122" i="2"/>
  <c r="N123" i="2"/>
  <c r="N124" i="2"/>
  <c r="N125" i="2"/>
  <c r="N126" i="2"/>
  <c r="N127" i="2"/>
  <c r="N128" i="2"/>
  <c r="N129" i="2"/>
  <c r="N99" i="2"/>
  <c r="N100" i="2"/>
  <c r="N102" i="2"/>
  <c r="N103" i="2"/>
  <c r="N104" i="2"/>
  <c r="N7" i="2"/>
  <c r="N82" i="2"/>
  <c r="N83" i="2"/>
  <c r="N84" i="2"/>
  <c r="N85" i="2"/>
  <c r="N87" i="2"/>
  <c r="N88" i="2"/>
  <c r="N89" i="2"/>
  <c r="N90" i="2"/>
  <c r="N91" i="2"/>
  <c r="N92" i="2"/>
  <c r="N93" i="2"/>
  <c r="N94" i="2"/>
  <c r="N95" i="2"/>
  <c r="N96" i="2"/>
  <c r="N97" i="2"/>
  <c r="N98" i="2"/>
  <c r="N62" i="2"/>
  <c r="N63" i="2"/>
  <c r="N64" i="2"/>
  <c r="N65" i="2"/>
  <c r="N66" i="2"/>
  <c r="N67" i="2"/>
  <c r="N68" i="2"/>
  <c r="N69" i="2"/>
  <c r="N70" i="2"/>
  <c r="N72" i="2"/>
  <c r="N73" i="2"/>
  <c r="N74" i="2"/>
  <c r="N75" i="2"/>
  <c r="N76" i="2"/>
  <c r="N77" i="2"/>
  <c r="N78" i="2"/>
  <c r="N79" i="2"/>
  <c r="N80" i="2"/>
  <c r="N81" i="2"/>
  <c r="N48" i="2"/>
  <c r="N49" i="2"/>
  <c r="N50" i="2"/>
  <c r="N51" i="2"/>
  <c r="N52" i="2"/>
  <c r="N53" i="2"/>
  <c r="N54" i="2"/>
  <c r="N55" i="2"/>
  <c r="N56" i="2"/>
  <c r="N57" i="2"/>
  <c r="N58" i="2"/>
  <c r="N60" i="2"/>
  <c r="N61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42" i="2"/>
  <c r="N43" i="2"/>
  <c r="N44" i="2"/>
  <c r="N45" i="2"/>
  <c r="N46" i="2"/>
  <c r="N21" i="2"/>
  <c r="N22" i="2"/>
  <c r="N24" i="2"/>
  <c r="N25" i="2"/>
  <c r="N26" i="2"/>
  <c r="N27" i="2"/>
  <c r="N8" i="2"/>
  <c r="N9" i="2"/>
  <c r="N10" i="2"/>
  <c r="N11" i="2"/>
  <c r="N13" i="2"/>
  <c r="N14" i="2"/>
  <c r="N15" i="2"/>
  <c r="N16" i="2"/>
  <c r="N17" i="2"/>
  <c r="N18" i="2"/>
  <c r="N19" i="2"/>
  <c r="N20" i="2"/>
  <c r="N3" i="2"/>
  <c r="N4" i="2"/>
  <c r="N5" i="2"/>
  <c r="N6" i="2"/>
  <c r="N2" i="2"/>
  <c r="J2" i="2"/>
  <c r="J3" i="2"/>
  <c r="J4" i="2"/>
  <c r="J5" i="2"/>
  <c r="J6" i="2"/>
  <c r="J7" i="2"/>
  <c r="J8" i="2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7" i="2"/>
  <c r="J58" i="2"/>
  <c r="J60" i="2"/>
  <c r="J61" i="2"/>
  <c r="J62" i="2"/>
  <c r="J63" i="2"/>
  <c r="J64" i="2"/>
  <c r="J65" i="2"/>
  <c r="J66" i="2"/>
  <c r="J67" i="2"/>
  <c r="J68" i="2"/>
  <c r="J69" i="2"/>
  <c r="J70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K2" i="2"/>
  <c r="K3" i="2"/>
  <c r="K4" i="2"/>
  <c r="K5" i="2"/>
  <c r="K6" i="2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K30" i="2"/>
  <c r="K31" i="2"/>
  <c r="K32" i="2"/>
  <c r="K33" i="2"/>
  <c r="K34" i="2"/>
  <c r="K36" i="2"/>
  <c r="K37" i="2"/>
  <c r="K38" i="2"/>
  <c r="K39" i="2"/>
  <c r="K40" i="2"/>
  <c r="K41" i="2"/>
  <c r="K42" i="2"/>
  <c r="K43" i="2"/>
  <c r="K44" i="2"/>
  <c r="K45" i="2"/>
  <c r="K46" i="2"/>
  <c r="K48" i="2"/>
  <c r="K49" i="2"/>
  <c r="K50" i="2"/>
  <c r="K51" i="2"/>
  <c r="K52" i="2"/>
  <c r="K53" i="2"/>
  <c r="K54" i="2"/>
  <c r="K55" i="2"/>
  <c r="K56" i="2"/>
  <c r="K57" i="2"/>
  <c r="K60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R143" i="2" l="1"/>
  <c r="S37" i="2"/>
  <c r="R160" i="2"/>
  <c r="R109" i="2"/>
  <c r="R92" i="2"/>
  <c r="R75" i="2"/>
  <c r="S2" i="2"/>
  <c r="R126" i="2"/>
  <c r="S158" i="2"/>
  <c r="S140" i="2"/>
  <c r="S123" i="2"/>
  <c r="S106" i="2"/>
  <c r="S89" i="2"/>
  <c r="R57" i="2"/>
  <c r="S72" i="2"/>
  <c r="R40" i="2"/>
  <c r="S54" i="2"/>
  <c r="R22" i="2"/>
  <c r="R5" i="2"/>
  <c r="S19" i="2"/>
  <c r="R56" i="2"/>
  <c r="R39" i="2"/>
  <c r="R21" i="2"/>
  <c r="R4" i="2"/>
  <c r="R159" i="2"/>
  <c r="R142" i="2"/>
  <c r="R125" i="2"/>
  <c r="R108" i="2"/>
  <c r="R91" i="2"/>
  <c r="R74" i="2"/>
  <c r="S173" i="2"/>
  <c r="S157" i="2"/>
  <c r="S139" i="2"/>
  <c r="S122" i="2"/>
  <c r="S105" i="2"/>
  <c r="S88" i="2"/>
  <c r="S70" i="2"/>
  <c r="S53" i="2"/>
  <c r="S36" i="2"/>
  <c r="S18" i="2"/>
  <c r="R55" i="2"/>
  <c r="R38" i="2"/>
  <c r="R20" i="2"/>
  <c r="R3" i="2"/>
  <c r="R141" i="2"/>
  <c r="R124" i="2"/>
  <c r="R107" i="2"/>
  <c r="R90" i="2"/>
  <c r="R73" i="2"/>
  <c r="S172" i="2"/>
  <c r="S156" i="2"/>
  <c r="S138" i="2"/>
  <c r="S121" i="2"/>
  <c r="S104" i="2"/>
  <c r="S87" i="2"/>
  <c r="S69" i="2"/>
  <c r="S52" i="2"/>
  <c r="S34" i="2"/>
  <c r="S17" i="2"/>
  <c r="S171" i="2"/>
  <c r="S154" i="2"/>
  <c r="S137" i="2"/>
  <c r="S120" i="2"/>
  <c r="S103" i="2"/>
  <c r="S85" i="2"/>
  <c r="S68" i="2"/>
  <c r="S51" i="2"/>
  <c r="S33" i="2"/>
  <c r="S16" i="2"/>
  <c r="S170" i="2"/>
  <c r="S152" i="2"/>
  <c r="S135" i="2"/>
  <c r="S119" i="2"/>
  <c r="S102" i="2"/>
  <c r="S84" i="2"/>
  <c r="S67" i="2"/>
  <c r="S50" i="2"/>
  <c r="S32" i="2"/>
  <c r="S15" i="2"/>
  <c r="S169" i="2"/>
  <c r="S151" i="2"/>
  <c r="S134" i="2"/>
  <c r="S117" i="2"/>
  <c r="S100" i="2"/>
  <c r="S83" i="2"/>
  <c r="S66" i="2"/>
  <c r="S49" i="2"/>
  <c r="S31" i="2"/>
  <c r="S14" i="2"/>
  <c r="R153" i="2"/>
  <c r="S168" i="2"/>
  <c r="S150" i="2"/>
  <c r="S133" i="2"/>
  <c r="S116" i="2"/>
  <c r="S99" i="2"/>
  <c r="S82" i="2"/>
  <c r="S65" i="2"/>
  <c r="S48" i="2"/>
  <c r="S30" i="2"/>
  <c r="S13" i="2"/>
  <c r="S167" i="2"/>
  <c r="S149" i="2"/>
  <c r="S132" i="2"/>
  <c r="S115" i="2"/>
  <c r="S98" i="2"/>
  <c r="S81" i="2"/>
  <c r="S64" i="2"/>
  <c r="S46" i="2"/>
  <c r="S29" i="2"/>
  <c r="S11" i="2"/>
  <c r="S166" i="2"/>
  <c r="S148" i="2"/>
  <c r="S131" i="2"/>
  <c r="S114" i="2"/>
  <c r="S97" i="2"/>
  <c r="S80" i="2"/>
  <c r="S63" i="2"/>
  <c r="S45" i="2"/>
  <c r="S28" i="2"/>
  <c r="S10" i="2"/>
  <c r="S165" i="2"/>
  <c r="S147" i="2"/>
  <c r="S130" i="2"/>
  <c r="S113" i="2"/>
  <c r="S96" i="2"/>
  <c r="S79" i="2"/>
  <c r="S62" i="2"/>
  <c r="S44" i="2"/>
  <c r="S27" i="2"/>
  <c r="S9" i="2"/>
  <c r="S164" i="2"/>
  <c r="S146" i="2"/>
  <c r="S129" i="2"/>
  <c r="S112" i="2"/>
  <c r="S95" i="2"/>
  <c r="S78" i="2"/>
  <c r="S61" i="2"/>
  <c r="S43" i="2"/>
  <c r="S26" i="2"/>
  <c r="S8" i="2"/>
  <c r="S163" i="2"/>
  <c r="S145" i="2"/>
  <c r="S128" i="2"/>
  <c r="S111" i="2"/>
  <c r="S94" i="2"/>
  <c r="S77" i="2"/>
  <c r="S60" i="2"/>
  <c r="S42" i="2"/>
  <c r="S25" i="2"/>
  <c r="S7" i="2"/>
  <c r="S162" i="2"/>
  <c r="S144" i="2"/>
  <c r="S127" i="2"/>
  <c r="S110" i="2"/>
  <c r="S93" i="2"/>
  <c r="S76" i="2"/>
  <c r="S58" i="2"/>
  <c r="S41" i="2"/>
  <c r="S24" i="2"/>
  <c r="S6" i="2"/>
  <c r="S161" i="2"/>
</calcChain>
</file>

<file path=xl/sharedStrings.xml><?xml version="1.0" encoding="utf-8"?>
<sst xmlns="http://schemas.openxmlformats.org/spreadsheetml/2006/main" count="1746" uniqueCount="1135">
  <si>
    <t>ردیف</t>
  </si>
  <si>
    <t>نام شرکت</t>
  </si>
  <si>
    <t>Kavandegan bana</t>
  </si>
  <si>
    <t>Pouya Zarkan</t>
  </si>
  <si>
    <t>Chadormalu</t>
  </si>
  <si>
    <t>S*Metals &amp; Min.</t>
  </si>
  <si>
    <t>Gol-E-Gohar.</t>
  </si>
  <si>
    <t>Sadr Tamin Inv.</t>
  </si>
  <si>
    <t>Gohar Zamin Iron</t>
  </si>
  <si>
    <t>Damavand Min.</t>
  </si>
  <si>
    <t>Saba Noor</t>
  </si>
  <si>
    <t>Bama</t>
  </si>
  <si>
    <t>Iran Zinc Mines</t>
  </si>
  <si>
    <t>TajaliMines&amp;Metals</t>
  </si>
  <si>
    <t>Opal Kani Pars</t>
  </si>
  <si>
    <t>Amir Inds&amp;MIN Grp.</t>
  </si>
  <si>
    <t>Ahan&amp;Folad Co.</t>
  </si>
  <si>
    <t>Iran Mn. Mines</t>
  </si>
  <si>
    <t>Bafgh Mining</t>
  </si>
  <si>
    <t>Taknar Copper</t>
  </si>
  <si>
    <t>8389-11781</t>
  </si>
  <si>
    <t>3810-5397</t>
  </si>
  <si>
    <t>10322-8764</t>
  </si>
  <si>
    <t>18538-8231</t>
  </si>
  <si>
    <t>11457-7802</t>
  </si>
  <si>
    <t>2482-2299</t>
  </si>
  <si>
    <t>1379-942</t>
  </si>
  <si>
    <t>6536-18504</t>
  </si>
  <si>
    <t>28472-14410</t>
  </si>
  <si>
    <t>4187-1346</t>
  </si>
  <si>
    <t>3217-4454</t>
  </si>
  <si>
    <t>2417-3373</t>
  </si>
  <si>
    <t>2605-4420</t>
  </si>
  <si>
    <t>48400-70390</t>
  </si>
  <si>
    <t>2569-3349</t>
  </si>
  <si>
    <t>5870-6190</t>
  </si>
  <si>
    <t>9920-7380</t>
  </si>
  <si>
    <t>4056-7460</t>
  </si>
  <si>
    <t>21820-31480</t>
  </si>
  <si>
    <t>65450-59500</t>
  </si>
  <si>
    <t>12800-8320</t>
  </si>
  <si>
    <t>2200-2170</t>
  </si>
  <si>
    <t>12210-13770</t>
  </si>
  <si>
    <t>3214-350600</t>
  </si>
  <si>
    <t>6200-7890</t>
  </si>
  <si>
    <t>13880-16740</t>
  </si>
  <si>
    <t>6550-26950</t>
  </si>
  <si>
    <t>51250-45850</t>
  </si>
  <si>
    <t>4403-9890</t>
  </si>
  <si>
    <t>3250-6250</t>
  </si>
  <si>
    <t>4420-7110</t>
  </si>
  <si>
    <t>69360-56760</t>
  </si>
  <si>
    <t>3310-4477</t>
  </si>
  <si>
    <t>6130-33260</t>
  </si>
  <si>
    <t>7340-9240</t>
  </si>
  <si>
    <t>7460-19140</t>
  </si>
  <si>
    <t>30060-30260</t>
  </si>
  <si>
    <t>59750-54100</t>
  </si>
  <si>
    <t>8260-16840</t>
  </si>
  <si>
    <t>2071-1706</t>
  </si>
  <si>
    <t>13890-15870</t>
  </si>
  <si>
    <t>347300-284900</t>
  </si>
  <si>
    <t>7890-21330</t>
  </si>
  <si>
    <t>16740-57850</t>
  </si>
  <si>
    <t>25950-1000</t>
  </si>
  <si>
    <t>44750-33200</t>
  </si>
  <si>
    <t>9690-16020</t>
  </si>
  <si>
    <t>5920-11980</t>
  </si>
  <si>
    <t>6890-12980</t>
  </si>
  <si>
    <t>55310-61360</t>
  </si>
  <si>
    <t>4485-5970</t>
  </si>
  <si>
    <t>32650-23820</t>
  </si>
  <si>
    <t>9060-8000</t>
  </si>
  <si>
    <t>18740-13130</t>
  </si>
  <si>
    <t>30460-28650</t>
  </si>
  <si>
    <t>53900-48150</t>
  </si>
  <si>
    <t>16040-8610</t>
  </si>
  <si>
    <t>1634-1535</t>
  </si>
  <si>
    <t>15770-22530</t>
  </si>
  <si>
    <t>291050-305150</t>
  </si>
  <si>
    <t>21240-20400</t>
  </si>
  <si>
    <t>56550-47100</t>
  </si>
  <si>
    <t>29800-27250</t>
  </si>
  <si>
    <t>16010-24180</t>
  </si>
  <si>
    <t>12110-13740</t>
  </si>
  <si>
    <t>12980-20070</t>
  </si>
  <si>
    <t>61100-240010</t>
  </si>
  <si>
    <t>5910-13420</t>
  </si>
  <si>
    <t>22900-30490</t>
  </si>
  <si>
    <t>8000-16714</t>
  </si>
  <si>
    <t>12840-84910</t>
  </si>
  <si>
    <t>27660-52000</t>
  </si>
  <si>
    <t>48050-131208</t>
  </si>
  <si>
    <t>8300-11990</t>
  </si>
  <si>
    <t>22550-17900</t>
  </si>
  <si>
    <t>314200-1000</t>
  </si>
  <si>
    <t>20260-49100</t>
  </si>
  <si>
    <t>47050-47105</t>
  </si>
  <si>
    <t>27150-1000</t>
  </si>
  <si>
    <t>24230-7107</t>
  </si>
  <si>
    <t>13730-5721</t>
  </si>
  <si>
    <t>20060-10414</t>
  </si>
  <si>
    <t>240010-91727</t>
  </si>
  <si>
    <t>13570-28154</t>
  </si>
  <si>
    <t>29150-15456</t>
  </si>
  <si>
    <t>16466-12572</t>
  </si>
  <si>
    <t>86190-52602</t>
  </si>
  <si>
    <t>52690-30765</t>
  </si>
  <si>
    <t>131669-40321</t>
  </si>
  <si>
    <t>11910-5407</t>
  </si>
  <si>
    <t>1000-1000</t>
  </si>
  <si>
    <t>49850-14337</t>
  </si>
  <si>
    <t>46815-29811</t>
  </si>
  <si>
    <t>6787-4509</t>
  </si>
  <si>
    <t>5469-4465</t>
  </si>
  <si>
    <t>9566-7973</t>
  </si>
  <si>
    <t>92307-23673</t>
  </si>
  <si>
    <t>27322-12032</t>
  </si>
  <si>
    <t>14800-5080</t>
  </si>
  <si>
    <t>12939-3215</t>
  </si>
  <si>
    <t>51704-8120</t>
  </si>
  <si>
    <t>32015-31829</t>
  </si>
  <si>
    <t>40472-6229</t>
  </si>
  <si>
    <t>5274-1000</t>
  </si>
  <si>
    <t>13714-5066</t>
  </si>
  <si>
    <t>28393-8911</t>
  </si>
  <si>
    <t>4310-2073</t>
  </si>
  <si>
    <t>4344-1799</t>
  </si>
  <si>
    <t>7694-3650</t>
  </si>
  <si>
    <t>22944-11726</t>
  </si>
  <si>
    <t>11508-9402</t>
  </si>
  <si>
    <t>5000-3570</t>
  </si>
  <si>
    <t>3175-1441</t>
  </si>
  <si>
    <t>8069-6405</t>
  </si>
  <si>
    <t>31829-14918</t>
  </si>
  <si>
    <t>6229-5705</t>
  </si>
  <si>
    <t>4875-2559</t>
  </si>
  <si>
    <t>2085-1853</t>
  </si>
  <si>
    <t>1799-1316</t>
  </si>
  <si>
    <t>3650-2472</t>
  </si>
  <si>
    <t>11671-9927</t>
  </si>
  <si>
    <t>9397-6779</t>
  </si>
  <si>
    <t>3483-2602</t>
  </si>
  <si>
    <t>1409-759</t>
  </si>
  <si>
    <t>6266-2061</t>
  </si>
  <si>
    <t>14593-13485</t>
  </si>
  <si>
    <t>5582-5805</t>
  </si>
  <si>
    <t>2543-2546</t>
  </si>
  <si>
    <t>1852-2988</t>
  </si>
  <si>
    <t>1316-1422</t>
  </si>
  <si>
    <t>2420-2400</t>
  </si>
  <si>
    <t>9927-8391</t>
  </si>
  <si>
    <t>6457-3420</t>
  </si>
  <si>
    <t>2487-1381</t>
  </si>
  <si>
    <t>759-731</t>
  </si>
  <si>
    <t>2016-2041</t>
  </si>
  <si>
    <t>12843-3231</t>
  </si>
  <si>
    <t>5805-3810</t>
  </si>
  <si>
    <t>2484-2041</t>
  </si>
  <si>
    <t>3143-3433</t>
  </si>
  <si>
    <t>1480-1754</t>
  </si>
  <si>
    <t>2337-3690</t>
  </si>
  <si>
    <t>8398-9509</t>
  </si>
  <si>
    <t>3465-8621</t>
  </si>
  <si>
    <t>1381-1587</t>
  </si>
  <si>
    <t>732-710</t>
  </si>
  <si>
    <t>2108-2057</t>
  </si>
  <si>
    <t>3231-3597</t>
  </si>
  <si>
    <t>3810-5855</t>
  </si>
  <si>
    <t>1946-3474</t>
  </si>
  <si>
    <t>3432-8391</t>
  </si>
  <si>
    <t>1607-3850</t>
  </si>
  <si>
    <t>3692-10331</t>
  </si>
  <si>
    <t>9509-18538</t>
  </si>
  <si>
    <t>8351-11185</t>
  </si>
  <si>
    <t>1587-2464</t>
  </si>
  <si>
    <t>710-1409</t>
  </si>
  <si>
    <t>2031-6631</t>
  </si>
  <si>
    <t>3631-28472</t>
  </si>
  <si>
    <t>5820-4159</t>
  </si>
  <si>
    <t>سال</t>
  </si>
  <si>
    <t>EPS</t>
  </si>
  <si>
    <t>بازده کل</t>
  </si>
  <si>
    <t>جمع EPS با تفاوت قیمت ابتدا و انتها</t>
  </si>
  <si>
    <t>قیمت ابتدایی open</t>
  </si>
  <si>
    <t>قیمت انتهایی open</t>
  </si>
  <si>
    <t>تفاوت قیمت ابتدایی و انتهایی open</t>
  </si>
  <si>
    <t>تفاوت نهایی open</t>
  </si>
  <si>
    <t>جمع جبری تغیرات open</t>
  </si>
  <si>
    <t>قیمت ابتداییclose</t>
  </si>
  <si>
    <t>قیمت انتهاییclose</t>
  </si>
  <si>
    <t>تفاوت قیمت ابتدایی و انتهایی close</t>
  </si>
  <si>
    <t>1346</t>
  </si>
  <si>
    <t>28472</t>
  </si>
  <si>
    <t>4159</t>
  </si>
  <si>
    <t>4150</t>
  </si>
  <si>
    <t>5855</t>
  </si>
  <si>
    <t>5721</t>
  </si>
  <si>
    <t>3810</t>
  </si>
  <si>
    <t>4000</t>
  </si>
  <si>
    <t>5805</t>
  </si>
  <si>
    <t>5742</t>
  </si>
  <si>
    <t>40313</t>
  </si>
  <si>
    <t>130121</t>
  </si>
  <si>
    <t>48200</t>
  </si>
  <si>
    <t>54350</t>
  </si>
  <si>
    <t>59100</t>
  </si>
  <si>
    <t>14745</t>
  </si>
  <si>
    <t>28471</t>
  </si>
  <si>
    <t>3604</t>
  </si>
  <si>
    <t>3280</t>
  </si>
  <si>
    <t>14114</t>
  </si>
  <si>
    <t>15071</t>
  </si>
  <si>
    <t>31829</t>
  </si>
  <si>
    <t>31107</t>
  </si>
  <si>
    <t>51640</t>
  </si>
  <si>
    <t>29620</t>
  </si>
  <si>
    <t>30840</t>
  </si>
  <si>
    <t>32100</t>
  </si>
  <si>
    <t>21500</t>
  </si>
  <si>
    <t>18749</t>
  </si>
  <si>
    <t>6631</t>
  </si>
  <si>
    <t>6661</t>
  </si>
  <si>
    <t>2058</t>
  </si>
  <si>
    <t>2041</t>
  </si>
  <si>
    <t>2065</t>
  </si>
  <si>
    <t>6687</t>
  </si>
  <si>
    <t>8068</t>
  </si>
  <si>
    <t>50062</t>
  </si>
  <si>
    <t>86110</t>
  </si>
  <si>
    <t>13130</t>
  </si>
  <si>
    <t>17910</t>
  </si>
  <si>
    <t>7460</t>
  </si>
  <si>
    <t>5705</t>
  </si>
  <si>
    <t>11846</t>
  </si>
  <si>
    <t>8388</t>
  </si>
  <si>
    <t>3433</t>
  </si>
  <si>
    <t>3136</t>
  </si>
  <si>
    <t>1852</t>
  </si>
  <si>
    <t>2073</t>
  </si>
  <si>
    <t>4503</t>
  </si>
  <si>
    <t>7063</t>
  </si>
  <si>
    <t>24190</t>
  </si>
  <si>
    <t>16100</t>
  </si>
  <si>
    <t>9950</t>
  </si>
  <si>
    <t>4509</t>
  </si>
  <si>
    <t>5612</t>
  </si>
  <si>
    <t>3849</t>
  </si>
  <si>
    <t>1755</t>
  </si>
  <si>
    <t>1492</t>
  </si>
  <si>
    <t>1316</t>
  </si>
  <si>
    <t>1799</t>
  </si>
  <si>
    <t>4548</t>
  </si>
  <si>
    <t>5598</t>
  </si>
  <si>
    <t>13510</t>
  </si>
  <si>
    <t>12100</t>
  </si>
  <si>
    <t>6250</t>
  </si>
  <si>
    <t>3400</t>
  </si>
  <si>
    <t>8765</t>
  </si>
  <si>
    <t>10332</t>
  </si>
  <si>
    <t>3691</t>
  </si>
  <si>
    <t>2514</t>
  </si>
  <si>
    <t>2469</t>
  </si>
  <si>
    <t>3650</t>
  </si>
  <si>
    <t>8021</t>
  </si>
  <si>
    <t>9931</t>
  </si>
  <si>
    <t>20070</t>
  </si>
  <si>
    <t>13070</t>
  </si>
  <si>
    <t>7250</t>
  </si>
  <si>
    <t>4499</t>
  </si>
  <si>
    <t>8231</t>
  </si>
  <si>
    <t>18538</t>
  </si>
  <si>
    <t>9509</t>
  </si>
  <si>
    <t>8391</t>
  </si>
  <si>
    <t>9927</t>
  </si>
  <si>
    <t>11726</t>
  </si>
  <si>
    <t>24853</t>
  </si>
  <si>
    <t>91657</t>
  </si>
  <si>
    <t>240010</t>
  </si>
  <si>
    <t>61360</t>
  </si>
  <si>
    <t>59420</t>
  </si>
  <si>
    <t>73280</t>
  </si>
  <si>
    <t>7952</t>
  </si>
  <si>
    <t>11191</t>
  </si>
  <si>
    <t>8873</t>
  </si>
  <si>
    <t>3571</t>
  </si>
  <si>
    <t>7056</t>
  </si>
  <si>
    <t>9324</t>
  </si>
  <si>
    <t>12599</t>
  </si>
  <si>
    <t>26807</t>
  </si>
  <si>
    <t>14050</t>
  </si>
  <si>
    <t>6100</t>
  </si>
  <si>
    <t>4666</t>
  </si>
  <si>
    <t>3575</t>
  </si>
  <si>
    <t>2310</t>
  </si>
  <si>
    <t>2446</t>
  </si>
  <si>
    <t>1592</t>
  </si>
  <si>
    <t>1385</t>
  </si>
  <si>
    <t>2612</t>
  </si>
  <si>
    <t>3579</t>
  </si>
  <si>
    <t>5295</t>
  </si>
  <si>
    <t>15021</t>
  </si>
  <si>
    <t>30090</t>
  </si>
  <si>
    <t>25000</t>
  </si>
  <si>
    <t>34010</t>
  </si>
  <si>
    <t>6370</t>
  </si>
  <si>
    <t>989</t>
  </si>
  <si>
    <t>1439</t>
  </si>
  <si>
    <t>710</t>
  </si>
  <si>
    <t>731</t>
  </si>
  <si>
    <t>831</t>
  </si>
  <si>
    <t>1511</t>
  </si>
  <si>
    <t>3254</t>
  </si>
  <si>
    <t>12503</t>
  </si>
  <si>
    <t>16684</t>
  </si>
  <si>
    <t>8030</t>
  </si>
  <si>
    <t>9410</t>
  </si>
  <si>
    <t>6456</t>
  </si>
  <si>
    <t>1000</t>
  </si>
  <si>
    <t>5288</t>
  </si>
  <si>
    <t>11850</t>
  </si>
  <si>
    <t>8980</t>
  </si>
  <si>
    <t>17450</t>
  </si>
  <si>
    <t>8560</t>
  </si>
  <si>
    <t>17610</t>
  </si>
  <si>
    <t>22520</t>
  </si>
  <si>
    <t>16090</t>
  </si>
  <si>
    <t>13750</t>
  </si>
  <si>
    <t>296450</t>
  </si>
  <si>
    <t>284900</t>
  </si>
  <si>
    <t>356550</t>
  </si>
  <si>
    <t>1545</t>
  </si>
  <si>
    <t>1701</t>
  </si>
  <si>
    <t>2233</t>
  </si>
  <si>
    <t>21330</t>
  </si>
  <si>
    <t>تفاوت نهایی  close</t>
  </si>
  <si>
    <t xml:space="preserve">جمع جبری تغییرات close </t>
  </si>
  <si>
    <t>EPS2</t>
  </si>
  <si>
    <t xml:space="preserve">جمع  EPS با تغییرات close </t>
  </si>
  <si>
    <t xml:space="preserve">بازده کل </t>
  </si>
  <si>
    <t>27650</t>
  </si>
  <si>
    <t>3474</t>
  </si>
  <si>
    <t>2143</t>
  </si>
  <si>
    <t>6079</t>
  </si>
  <si>
    <t>2582</t>
  </si>
  <si>
    <t>5142</t>
  </si>
  <si>
    <t>9058</t>
  </si>
  <si>
    <t>14367</t>
  </si>
  <si>
    <t>29627</t>
  </si>
  <si>
    <t>49460</t>
  </si>
  <si>
    <t>47244</t>
  </si>
  <si>
    <t>20650</t>
  </si>
  <si>
    <t>47150</t>
  </si>
  <si>
    <t>27250</t>
  </si>
  <si>
    <t>57900</t>
  </si>
  <si>
    <t>33950</t>
  </si>
  <si>
    <t>16230</t>
  </si>
  <si>
    <t>48900</t>
  </si>
  <si>
    <t>-3455</t>
  </si>
  <si>
    <t>high ابتدایی</t>
  </si>
  <si>
    <t>اتنهایی high</t>
  </si>
  <si>
    <t>تفاوت ابتدا و انتهای high</t>
  </si>
  <si>
    <t>جمع جبری high</t>
  </si>
  <si>
    <t>2649</t>
  </si>
  <si>
    <t>5760</t>
  </si>
  <si>
    <t>2560</t>
  </si>
  <si>
    <t>6080</t>
  </si>
  <si>
    <t>3336</t>
  </si>
  <si>
    <t>5900</t>
  </si>
  <si>
    <t>8900</t>
  </si>
  <si>
    <t>5280</t>
  </si>
  <si>
    <t>0</t>
  </si>
  <si>
    <t>9070</t>
  </si>
  <si>
    <t>2511</t>
  </si>
  <si>
    <t>5420</t>
  </si>
  <si>
    <t>31000</t>
  </si>
  <si>
    <t>14839</t>
  </si>
  <si>
    <t>28154</t>
  </si>
  <si>
    <t>12735</t>
  </si>
  <si>
    <t>49918</t>
  </si>
  <si>
    <t>50700</t>
  </si>
  <si>
    <t>17000</t>
  </si>
  <si>
    <t>17080</t>
  </si>
  <si>
    <t>22610</t>
  </si>
  <si>
    <t>27750</t>
  </si>
  <si>
    <t>9040</t>
  </si>
  <si>
    <t>48000</t>
  </si>
  <si>
    <t>21110</t>
  </si>
  <si>
    <t>63810</t>
  </si>
  <si>
    <t>1590</t>
  </si>
  <si>
    <t>304000</t>
  </si>
  <si>
    <t>34750</t>
  </si>
  <si>
    <t>17680</t>
  </si>
  <si>
    <t>59800</t>
  </si>
  <si>
    <t>59590</t>
  </si>
  <si>
    <t>22190</t>
  </si>
  <si>
    <t>1730</t>
  </si>
  <si>
    <t>16600</t>
  </si>
  <si>
    <t>49050</t>
  </si>
  <si>
    <t>16350</t>
  </si>
  <si>
    <t>73900</t>
  </si>
  <si>
    <t>8250</t>
  </si>
  <si>
    <t>2265</t>
  </si>
  <si>
    <t>14040</t>
  </si>
  <si>
    <t>361100</t>
  </si>
  <si>
    <t>28250</t>
  </si>
  <si>
    <t>2043</t>
  </si>
  <si>
    <t>2608</t>
  </si>
  <si>
    <t>2600</t>
  </si>
  <si>
    <t>5118</t>
  </si>
  <si>
    <t>9101</t>
  </si>
  <si>
    <t>89799</t>
  </si>
  <si>
    <t>5530</t>
  </si>
  <si>
    <t>14399</t>
  </si>
  <si>
    <t>12350</t>
  </si>
  <si>
    <t>50460</t>
  </si>
  <si>
    <t>49000</t>
  </si>
  <si>
    <t>18080</t>
  </si>
  <si>
    <t>55510</t>
  </si>
  <si>
    <t>63000</t>
  </si>
  <si>
    <t>21050</t>
  </si>
  <si>
    <t>47950</t>
  </si>
  <si>
    <t>8710</t>
  </si>
  <si>
    <t>314200</t>
  </si>
  <si>
    <t>34400</t>
  </si>
  <si>
    <t>16840</t>
  </si>
  <si>
    <t>59350</t>
  </si>
  <si>
    <t>57940</t>
  </si>
  <si>
    <t>22080</t>
  </si>
  <si>
    <t>1715</t>
  </si>
  <si>
    <t>16290</t>
  </si>
  <si>
    <t>290000</t>
  </si>
  <si>
    <t>27150</t>
  </si>
  <si>
    <t>46400</t>
  </si>
  <si>
    <t>8510</t>
  </si>
  <si>
    <t>71000</t>
  </si>
  <si>
    <t>8230</t>
  </si>
  <si>
    <t>2174</t>
  </si>
  <si>
    <t>13790</t>
  </si>
  <si>
    <t>357600</t>
  </si>
  <si>
    <t>52750</t>
  </si>
  <si>
    <t>12860</t>
  </si>
  <si>
    <t>14190</t>
  </si>
  <si>
    <t>46950</t>
  </si>
  <si>
    <t>2258</t>
  </si>
  <si>
    <t>12330</t>
  </si>
  <si>
    <t>3307</t>
  </si>
  <si>
    <t>تفاوت نهایی high</t>
  </si>
  <si>
    <t>ابتدایی low</t>
  </si>
  <si>
    <t>انتهایی low</t>
  </si>
  <si>
    <t>تفاوت ابتدا و انتها low</t>
  </si>
  <si>
    <t>تفاوت نهایی low</t>
  </si>
  <si>
    <t>جمع جبری low</t>
  </si>
  <si>
    <t>2510</t>
  </si>
  <si>
    <t>4897</t>
  </si>
  <si>
    <t>5300</t>
  </si>
  <si>
    <t>29600</t>
  </si>
  <si>
    <t>13401</t>
  </si>
  <si>
    <t>87692</t>
  </si>
  <si>
    <t>11740</t>
  </si>
  <si>
    <t>48860</t>
  </si>
  <si>
    <t>47010</t>
  </si>
  <si>
    <t>16150</t>
  </si>
  <si>
    <t>17550</t>
  </si>
  <si>
    <t>27000</t>
  </si>
  <si>
    <t>8300</t>
  </si>
  <si>
    <t>20260</t>
  </si>
  <si>
    <t>47300</t>
  </si>
  <si>
    <t>58910</t>
  </si>
  <si>
    <t>22070</t>
  </si>
  <si>
    <t>304800</t>
  </si>
  <si>
    <t>32750</t>
  </si>
  <si>
    <t>16520</t>
  </si>
  <si>
    <t>57000</t>
  </si>
  <si>
    <t>21000</t>
  </si>
  <si>
    <t>4380</t>
  </si>
  <si>
    <t>1630</t>
  </si>
  <si>
    <t>16000</t>
  </si>
  <si>
    <t>283600</t>
  </si>
  <si>
    <t>26250</t>
  </si>
  <si>
    <t>44850</t>
  </si>
  <si>
    <t>68800</t>
  </si>
  <si>
    <t>7850</t>
  </si>
  <si>
    <t>2080</t>
  </si>
  <si>
    <t>13200</t>
  </si>
  <si>
    <t>350000</t>
  </si>
  <si>
    <t>6360</t>
  </si>
  <si>
    <t>52450</t>
  </si>
  <si>
    <t>13470</t>
  </si>
  <si>
    <t>12420</t>
  </si>
  <si>
    <t>2134</t>
  </si>
  <si>
    <t>3118</t>
  </si>
  <si>
    <t>2581</t>
  </si>
  <si>
    <t>2580</t>
  </si>
  <si>
    <t>5102</t>
  </si>
  <si>
    <t>13900</t>
  </si>
  <si>
    <t>5170</t>
  </si>
  <si>
    <t>28340</t>
  </si>
  <si>
    <t>88900</t>
  </si>
  <si>
    <t>11760</t>
  </si>
  <si>
    <t>47501</t>
  </si>
  <si>
    <t>481120</t>
  </si>
  <si>
    <t>26850</t>
  </si>
  <si>
    <t>8750</t>
  </si>
  <si>
    <t>60520</t>
  </si>
  <si>
    <t>20520</t>
  </si>
  <si>
    <t>21980</t>
  </si>
  <si>
    <t>296000</t>
  </si>
  <si>
    <t>1520</t>
  </si>
  <si>
    <t>33400</t>
  </si>
  <si>
    <t>16250</t>
  </si>
  <si>
    <t>56900</t>
  </si>
  <si>
    <t>1650</t>
  </si>
  <si>
    <t>25850</t>
  </si>
  <si>
    <t>46900</t>
  </si>
  <si>
    <t>71010</t>
  </si>
  <si>
    <t>8520</t>
  </si>
  <si>
    <t>15910</t>
  </si>
  <si>
    <t>7770</t>
  </si>
  <si>
    <t>2183</t>
  </si>
  <si>
    <t>13400</t>
  </si>
  <si>
    <t>360000</t>
  </si>
  <si>
    <t>8500-12252</t>
  </si>
  <si>
    <t>3958-5612</t>
  </si>
  <si>
    <t>10599-9114</t>
  </si>
  <si>
    <t>0-0</t>
  </si>
  <si>
    <t>11500-8114</t>
  </si>
  <si>
    <t>2518-2390</t>
  </si>
  <si>
    <t>1500-989</t>
  </si>
  <si>
    <t>6797-19244</t>
  </si>
  <si>
    <t>0-14986</t>
  </si>
  <si>
    <t>4396-0</t>
  </si>
  <si>
    <t>3550-8400</t>
  </si>
  <si>
    <t>1817-3980</t>
  </si>
  <si>
    <t>3718-10580</t>
  </si>
  <si>
    <t>8685-11370</t>
  </si>
  <si>
    <t>1618-2530</t>
  </si>
  <si>
    <t>710-1469</t>
  </si>
  <si>
    <t>2112-6896</t>
  </si>
  <si>
    <t>3724-27334</t>
  </si>
  <si>
    <t>5999-4150</t>
  </si>
  <si>
    <t>3050-3465</t>
  </si>
  <si>
    <t>1498-1779</t>
  </si>
  <si>
    <t>2453-3780</t>
  </si>
  <si>
    <t>7979-0</t>
  </si>
  <si>
    <t>3500-8965</t>
  </si>
  <si>
    <t>1360-1620</t>
  </si>
  <si>
    <t>760-0</t>
  </si>
  <si>
    <t>2041-2139</t>
  </si>
  <si>
    <t>0-3736</t>
  </si>
  <si>
    <t>0-5900</t>
  </si>
  <si>
    <t>2043-3336</t>
  </si>
  <si>
    <t>1875-3137</t>
  </si>
  <si>
    <t>0-1493</t>
  </si>
  <si>
    <t>2510-2520</t>
  </si>
  <si>
    <t>6779-3591</t>
  </si>
  <si>
    <t>2611-1387</t>
  </si>
  <si>
    <t>798-0</t>
  </si>
  <si>
    <t>2097-0</t>
  </si>
  <si>
    <t>13485-3392</t>
  </si>
  <si>
    <t>0-4000</t>
  </si>
  <si>
    <t>2608-2143</t>
  </si>
  <si>
    <t>2100-1872</t>
  </si>
  <si>
    <t>0-2479</t>
  </si>
  <si>
    <t>12253-0</t>
  </si>
  <si>
    <t>9499-7117</t>
  </si>
  <si>
    <t>3650-2650</t>
  </si>
  <si>
    <t>1500-834</t>
  </si>
  <si>
    <t>6569-2096</t>
  </si>
  <si>
    <t>15199-14159</t>
  </si>
  <si>
    <t>5980-6080</t>
  </si>
  <si>
    <t>2600-2560</t>
  </si>
  <si>
    <t>4525-2100</t>
  </si>
  <si>
    <t>4528-0</t>
  </si>
  <si>
    <t>8075-0</t>
  </si>
  <si>
    <t>23999-0</t>
  </si>
  <si>
    <t>12083-9440</t>
  </si>
  <si>
    <t>5110-3650</t>
  </si>
  <si>
    <t>3244-1538</t>
  </si>
  <si>
    <t>8200-6725</t>
  </si>
  <si>
    <t>0-15300</t>
  </si>
  <si>
    <t>0-5760</t>
  </si>
  <si>
    <t>5118-2649</t>
  </si>
  <si>
    <t>7126-4599</t>
  </si>
  <si>
    <t>5742-4583</t>
  </si>
  <si>
    <t>10546-8200</t>
  </si>
  <si>
    <t>89799-24856</t>
  </si>
  <si>
    <t>28591-12633</t>
  </si>
  <si>
    <t>15540-5334</t>
  </si>
  <si>
    <t>12804-3289</t>
  </si>
  <si>
    <t>53200-8222</t>
  </si>
  <si>
    <t>32007-0</t>
  </si>
  <si>
    <t>39258-6695</t>
  </si>
  <si>
    <t>5530-0</t>
  </si>
  <si>
    <t>14399-5280</t>
  </si>
  <si>
    <t>9101-9070</t>
  </si>
  <si>
    <t>24900-7299</t>
  </si>
  <si>
    <t>14140-5900</t>
  </si>
  <si>
    <t>20590-10688</t>
  </si>
  <si>
    <t>0-92799</t>
  </si>
  <si>
    <t>13890-28154</t>
  </si>
  <si>
    <t>30890-16170</t>
  </si>
  <si>
    <t>17100-12735</t>
  </si>
  <si>
    <t>84470-52551</t>
  </si>
  <si>
    <t>53670-32000</t>
  </si>
  <si>
    <t>134800-39112</t>
  </si>
  <si>
    <t>12350-5420</t>
  </si>
  <si>
    <t>50460-14839</t>
  </si>
  <si>
    <t>49000-31000</t>
  </si>
  <si>
    <t>16150-24700</t>
  </si>
  <si>
    <t>12400-14100</t>
  </si>
  <si>
    <t>13150-0</t>
  </si>
  <si>
    <t>63000-0</t>
  </si>
  <si>
    <t>6030-14220</t>
  </si>
  <si>
    <t>24040-30690</t>
  </si>
  <si>
    <t>8150-17000</t>
  </si>
  <si>
    <t>13330-89850</t>
  </si>
  <si>
    <t>29040-50960</t>
  </si>
  <si>
    <t>48950-130600</t>
  </si>
  <si>
    <t>8710-12100</t>
  </si>
  <si>
    <t>18080-17080</t>
  </si>
  <si>
    <t>314200-0</t>
  </si>
  <si>
    <t>21050-50700</t>
  </si>
  <si>
    <t>47950-49918</t>
  </si>
  <si>
    <t>27750-0</t>
  </si>
  <si>
    <t>10200-16590</t>
  </si>
  <si>
    <t>6330-12440</t>
  </si>
  <si>
    <t>7280-13620</t>
  </si>
  <si>
    <t>57940-63810</t>
  </si>
  <si>
    <t>4600-6200</t>
  </si>
  <si>
    <t>34330-25010</t>
  </si>
  <si>
    <t>9320-8200</t>
  </si>
  <si>
    <t>19950-13580</t>
  </si>
  <si>
    <t>30820-30080</t>
  </si>
  <si>
    <t>55250-49000</t>
  </si>
  <si>
    <t>16840-9040</t>
  </si>
  <si>
    <t>1715-1590</t>
  </si>
  <si>
    <t>16290-22610</t>
  </si>
  <si>
    <t>290000-304000</t>
  </si>
  <si>
    <t>22080-21110</t>
  </si>
  <si>
    <t>59350-48000</t>
  </si>
  <si>
    <t>34400-27750</t>
  </si>
  <si>
    <t>4632-10150</t>
  </si>
  <si>
    <t>3477-6360</t>
  </si>
  <si>
    <t>0-7390</t>
  </si>
  <si>
    <t>71000-59590</t>
  </si>
  <si>
    <t>3418-4755</t>
  </si>
  <si>
    <t>6250-34910</t>
  </si>
  <si>
    <t>7560-9510</t>
  </si>
  <si>
    <t>0-19440</t>
  </si>
  <si>
    <t>32100-31550</t>
  </si>
  <si>
    <t>58000-55650</t>
  </si>
  <si>
    <t>8510-17680</t>
  </si>
  <si>
    <t>2174-1730</t>
  </si>
  <si>
    <t>13790-16600</t>
  </si>
  <si>
    <t>357600-0</t>
  </si>
  <si>
    <t>8230-22190</t>
  </si>
  <si>
    <t>0-59800</t>
  </si>
  <si>
    <t>27150-0</t>
  </si>
  <si>
    <t>46400-34750</t>
  </si>
  <si>
    <t>0-4684</t>
  </si>
  <si>
    <t>2415-3477</t>
  </si>
  <si>
    <t>0-4570</t>
  </si>
  <si>
    <t>46950-73900</t>
  </si>
  <si>
    <t>2492-3583</t>
  </si>
  <si>
    <t>5700-6500</t>
  </si>
  <si>
    <t>10210-7600</t>
  </si>
  <si>
    <t>21900-33210</t>
  </si>
  <si>
    <t>63500-58750</t>
  </si>
  <si>
    <t>12860-8900</t>
  </si>
  <si>
    <t>2258-2265</t>
  </si>
  <si>
    <t>12330-14040</t>
  </si>
  <si>
    <t>3307-361100</t>
  </si>
  <si>
    <t>0-8250</t>
  </si>
  <si>
    <t>14190-16350</t>
  </si>
  <si>
    <t>58000-28250</t>
  </si>
  <si>
    <t>52750-49050</t>
  </si>
  <si>
    <t>8330-12252</t>
  </si>
  <si>
    <t>3816-5612</t>
  </si>
  <si>
    <t>10351-9114</t>
  </si>
  <si>
    <t>10999-8114</t>
  </si>
  <si>
    <t>2407-2390</t>
  </si>
  <si>
    <t>1380-989</t>
  </si>
  <si>
    <t>6550-19244</t>
  </si>
  <si>
    <t>4100-0</t>
  </si>
  <si>
    <t>3302-8400</t>
  </si>
  <si>
    <t>1745-3980</t>
  </si>
  <si>
    <t>3564-10580</t>
  </si>
  <si>
    <t>8466-11370</t>
  </si>
  <si>
    <t>1560-2530</t>
  </si>
  <si>
    <t>709-1469</t>
  </si>
  <si>
    <t>3555-27334</t>
  </si>
  <si>
    <t>5840-4150</t>
  </si>
  <si>
    <t>2986-3465</t>
  </si>
  <si>
    <t>1406-1779</t>
  </si>
  <si>
    <t>2250-3780</t>
  </si>
  <si>
    <t>3292-8965</t>
  </si>
  <si>
    <t>1312-1620</t>
  </si>
  <si>
    <t>728-0</t>
  </si>
  <si>
    <t>2003-2139</t>
  </si>
  <si>
    <t>1844-3137</t>
  </si>
  <si>
    <t>2399-2520</t>
  </si>
  <si>
    <t>6678-3591</t>
  </si>
  <si>
    <t>2520-1387</t>
  </si>
  <si>
    <t>730-0</t>
  </si>
  <si>
    <t>2009-0</t>
  </si>
  <si>
    <t>2511-2143</t>
  </si>
  <si>
    <t>2060-1872</t>
  </si>
  <si>
    <t>12156-0</t>
  </si>
  <si>
    <t>9201-7117</t>
  </si>
  <si>
    <t>3415-2650</t>
  </si>
  <si>
    <t>1400-834</t>
  </si>
  <si>
    <t>6111-2096</t>
  </si>
  <si>
    <t>14624-14159</t>
  </si>
  <si>
    <t>5526-6080</t>
  </si>
  <si>
    <t>2510-2560</t>
  </si>
  <si>
    <t>4376-2100</t>
  </si>
  <si>
    <t>4322-0</t>
  </si>
  <si>
    <t>7768-0</t>
  </si>
  <si>
    <t>23000-0</t>
  </si>
  <si>
    <t>11723-9440</t>
  </si>
  <si>
    <t>5000-3650</t>
  </si>
  <si>
    <t>3151-1538</t>
  </si>
  <si>
    <t>8010-6725</t>
  </si>
  <si>
    <t>4897-2649</t>
  </si>
  <si>
    <t>6858-4599</t>
  </si>
  <si>
    <t>5470-4583</t>
  </si>
  <si>
    <t>10044-8200</t>
  </si>
  <si>
    <t>87692-24856</t>
  </si>
  <si>
    <t>27650-12633</t>
  </si>
  <si>
    <t>14070-5334</t>
  </si>
  <si>
    <t>12551-3289</t>
  </si>
  <si>
    <t>50400-8222</t>
  </si>
  <si>
    <t>30415-0</t>
  </si>
  <si>
    <t>5300-0</t>
  </si>
  <si>
    <t>13401-5280</t>
  </si>
  <si>
    <t>29600-9070</t>
  </si>
  <si>
    <t>23810-7299</t>
  </si>
  <si>
    <t>13460-5900</t>
  </si>
  <si>
    <t>19660-10688</t>
  </si>
  <si>
    <t>13300-28154</t>
  </si>
  <si>
    <t>29540-16170</t>
  </si>
  <si>
    <t>16149-12735</t>
  </si>
  <si>
    <t>51640-32000</t>
  </si>
  <si>
    <t>129036-39112</t>
  </si>
  <si>
    <t>11740-5420</t>
  </si>
  <si>
    <t>48860-14839</t>
  </si>
  <si>
    <t>47010-31000</t>
  </si>
  <si>
    <t>15830-24700</t>
  </si>
  <si>
    <t>11900-14100</t>
  </si>
  <si>
    <t>12940-0</t>
  </si>
  <si>
    <t>58910-0</t>
  </si>
  <si>
    <t>5860-14220</t>
  </si>
  <si>
    <t>22750-30690</t>
  </si>
  <si>
    <t>7840-17000</t>
  </si>
  <si>
    <t>12500-89850</t>
  </si>
  <si>
    <t>26570-50960</t>
  </si>
  <si>
    <t>46800-130600</t>
  </si>
  <si>
    <t>8300-12100</t>
  </si>
  <si>
    <t>22070-17080</t>
  </si>
  <si>
    <t>304800-0</t>
  </si>
  <si>
    <t>20260-50700</t>
  </si>
  <si>
    <t>47300-49918</t>
  </si>
  <si>
    <t>27000-0</t>
  </si>
  <si>
    <t>9730-16590</t>
  </si>
  <si>
    <t>5950-12440</t>
  </si>
  <si>
    <t>6890-13620</t>
  </si>
  <si>
    <t>55510-63810</t>
  </si>
  <si>
    <t>4380-6200</t>
  </si>
  <si>
    <t>32310-25010</t>
  </si>
  <si>
    <t>9020-8200</t>
  </si>
  <si>
    <t>18690-13580</t>
  </si>
  <si>
    <t>29910-30080</t>
  </si>
  <si>
    <t>53600-49000</t>
  </si>
  <si>
    <t>16520-9040</t>
  </si>
  <si>
    <t>1630-1590</t>
  </si>
  <si>
    <t>16000-22610</t>
  </si>
  <si>
    <t>283600-304000</t>
  </si>
  <si>
    <t>21000-21110</t>
  </si>
  <si>
    <t>57000-48000</t>
  </si>
  <si>
    <t>32750-27750</t>
  </si>
  <si>
    <t>4450-10150</t>
  </si>
  <si>
    <t>3320-6360</t>
  </si>
  <si>
    <t>68800-59590</t>
  </si>
  <si>
    <t>3255-4755</t>
  </si>
  <si>
    <t>6150-34910</t>
  </si>
  <si>
    <t>7550-9510</t>
  </si>
  <si>
    <t>29980-31550</t>
  </si>
  <si>
    <t>8230-17680</t>
  </si>
  <si>
    <t>2080-1730</t>
  </si>
  <si>
    <t>13200-16600</t>
  </si>
  <si>
    <t>350000-0</t>
  </si>
  <si>
    <t>7850-22190</t>
  </si>
  <si>
    <t>26250-0</t>
  </si>
  <si>
    <t>44850-34750</t>
  </si>
  <si>
    <t>2345-3477</t>
  </si>
  <si>
    <t>9800-7600</t>
  </si>
  <si>
    <t>21170-33210</t>
  </si>
  <si>
    <t>12420-8900</t>
  </si>
  <si>
    <t>2134-2265</t>
  </si>
  <si>
    <t>11850-14040</t>
  </si>
  <si>
    <t>3118-361100</t>
  </si>
  <si>
    <t>13470-16350</t>
  </si>
  <si>
    <t>6360-28250</t>
  </si>
  <si>
    <t>52450-49050</t>
  </si>
  <si>
    <t>EPS22</t>
  </si>
  <si>
    <t>بازده کل 4</t>
  </si>
  <si>
    <t>جمع  EPS با تغییرات high</t>
  </si>
  <si>
    <t>EPS222</t>
  </si>
  <si>
    <t>بازده کل 44</t>
  </si>
  <si>
    <t>جمع  EPS با تغییرات low</t>
  </si>
  <si>
    <t>1313+(-3922)</t>
  </si>
  <si>
    <t>-22+(-1796)</t>
  </si>
  <si>
    <t>1257+(1237)</t>
  </si>
  <si>
    <t>384+(0)</t>
  </si>
  <si>
    <t>2134+(2999)</t>
  </si>
  <si>
    <t>21+(17)</t>
  </si>
  <si>
    <t>274+(393)</t>
  </si>
  <si>
    <t>603+(-11550)</t>
  </si>
  <si>
    <t>5086+(-14601)</t>
  </si>
  <si>
    <t>303+(4100)</t>
  </si>
  <si>
    <t>EPS4</t>
  </si>
  <si>
    <t>بازده کل 3</t>
  </si>
  <si>
    <t>822+(-4969)</t>
  </si>
  <si>
    <t>-21+(-1955)</t>
  </si>
  <si>
    <t>419+(-6836)</t>
  </si>
  <si>
    <t>38+(0)</t>
  </si>
  <si>
    <t>634+(-2664)</t>
  </si>
  <si>
    <t>0+(-834)</t>
  </si>
  <si>
    <t>35+(-691)</t>
  </si>
  <si>
    <t>316+(-4702)</t>
  </si>
  <si>
    <t>517+(-23779)</t>
  </si>
  <si>
    <t>40+(1690)</t>
  </si>
  <si>
    <t>349+(-462)</t>
  </si>
  <si>
    <t>0+(-294)</t>
  </si>
  <si>
    <t>307+(-1340)</t>
  </si>
  <si>
    <t>135+(7979)</t>
  </si>
  <si>
    <t>297+(-44)</t>
  </si>
  <si>
    <t>-19+(-7488)</t>
  </si>
  <si>
    <t>50+(-869)</t>
  </si>
  <si>
    <t>-89+(2003)</t>
  </si>
  <si>
    <t>442+(-2139)</t>
  </si>
  <si>
    <t>0+(-3630)</t>
  </si>
  <si>
    <t>3+(-3528)</t>
  </si>
  <si>
    <t>257+(-1086)</t>
  </si>
  <si>
    <t>0+(-1461)</t>
  </si>
  <si>
    <t>337+(-91)</t>
  </si>
  <si>
    <t>334+(0)</t>
  </si>
  <si>
    <t>1105+(4535)</t>
  </si>
  <si>
    <t>0+(-891)</t>
  </si>
  <si>
    <t>11+(-630)</t>
  </si>
  <si>
    <t>-61+(2009)</t>
  </si>
  <si>
    <t>1398+(13485)</t>
  </si>
  <si>
    <t>-313+(-3376)</t>
  </si>
  <si>
    <t>179+(-1489)</t>
  </si>
  <si>
    <t>358+(239)</t>
  </si>
  <si>
    <t>0+(0)</t>
  </si>
  <si>
    <t>704+(-2410)</t>
  </si>
  <si>
    <t>95+(12156)</t>
  </si>
  <si>
    <t>1741+(2403)</t>
  </si>
  <si>
    <t>0+(862)</t>
  </si>
  <si>
    <t>163+(604)</t>
  </si>
  <si>
    <t>238+(4090)</t>
  </si>
  <si>
    <t>2876+(1024)</t>
  </si>
  <si>
    <t>-453+(-553)</t>
  </si>
  <si>
    <t>327+(-71)</t>
  </si>
  <si>
    <t>0+(2303)</t>
  </si>
  <si>
    <t>0+(4322)</t>
  </si>
  <si>
    <t>0+(7768)</t>
  </si>
  <si>
    <t>0+(23000)</t>
  </si>
  <si>
    <t>0+(2421)</t>
  </si>
  <si>
    <t>0+(1535)</t>
  </si>
  <si>
    <t>0+(1658)</t>
  </si>
  <si>
    <t>0+(1650)</t>
  </si>
  <si>
    <t>0+(-14951)</t>
  </si>
  <si>
    <t>0+(-5705)</t>
  </si>
  <si>
    <t>0+(2317)</t>
  </si>
  <si>
    <t>1078+(2384)</t>
  </si>
  <si>
    <t>0+(971)</t>
  </si>
  <si>
    <t>1361+(2230)</t>
  </si>
  <si>
    <t>2325+(63192)</t>
  </si>
  <si>
    <t>6666+(15440)</t>
  </si>
  <si>
    <t>0+(8985)</t>
  </si>
  <si>
    <t>1150+(9351)</t>
  </si>
  <si>
    <t>3040+(42400)</t>
  </si>
  <si>
    <t>800+(30415)</t>
  </si>
  <si>
    <t>-250+(33029)</t>
  </si>
  <si>
    <t>0+(5300)</t>
  </si>
  <si>
    <t>1567+(8299)</t>
  </si>
  <si>
    <t>0+(20700)</t>
  </si>
  <si>
    <t>2834+(17010)</t>
  </si>
  <si>
    <t>1723+(8025)</t>
  </si>
  <si>
    <t>1903+(9766)</t>
  </si>
  <si>
    <t>712+(-88900)</t>
  </si>
  <si>
    <t>1347+(-13447)</t>
  </si>
  <si>
    <t>2511+(14856)</t>
  </si>
  <si>
    <t>1040+(3954)</t>
  </si>
  <si>
    <t>6519+(34498)</t>
  </si>
  <si>
    <t>109+(22077)</t>
  </si>
  <si>
    <t>456+(89924)</t>
  </si>
  <si>
    <t>0+(6570)</t>
  </si>
  <si>
    <t>18005+(0)</t>
  </si>
  <si>
    <t>0+(34960)</t>
  </si>
  <si>
    <t>3518+(18670)</t>
  </si>
  <si>
    <t>2057+(-8070)</t>
  </si>
  <si>
    <t>1642+(-1570)</t>
  </si>
  <si>
    <t>2085+(12940)</t>
  </si>
  <si>
    <t>336+(58910)</t>
  </si>
  <si>
    <t>339+(-7300)</t>
  </si>
  <si>
    <t>3517+(-7140)</t>
  </si>
  <si>
    <t>186+(-8370)</t>
  </si>
  <si>
    <t>1439+(-70720)</t>
  </si>
  <si>
    <t>1240+(-24390)</t>
  </si>
  <si>
    <t>954+(-81784)</t>
  </si>
  <si>
    <t>1151+(-3460)</t>
  </si>
  <si>
    <t>2428+(4520)</t>
  </si>
  <si>
    <t>12683+(304800)</t>
  </si>
  <si>
    <t>2196+(-460860)</t>
  </si>
  <si>
    <t>4315+(-201)</t>
  </si>
  <si>
    <t>6907+(27000)</t>
  </si>
  <si>
    <t>1062+(-17120)</t>
  </si>
  <si>
    <t>717+(-10070)</t>
  </si>
  <si>
    <t>592+(-4970)</t>
  </si>
  <si>
    <t>0+(-5010)</t>
  </si>
  <si>
    <t>466+(-1610)</t>
  </si>
  <si>
    <t>6449+(7540)</t>
  </si>
  <si>
    <t>-43+(1190)</t>
  </si>
  <si>
    <t>1138+(5690)</t>
  </si>
  <si>
    <t>2145+(310)</t>
  </si>
  <si>
    <t>1519+(5550)</t>
  </si>
  <si>
    <t>1434+(7770)</t>
  </si>
  <si>
    <t>111+(110)</t>
  </si>
  <si>
    <t>550+(-5980)</t>
  </si>
  <si>
    <t>34540+(-12400)</t>
  </si>
  <si>
    <t>1471+(480)</t>
  </si>
  <si>
    <t>4689+(9850)</t>
  </si>
  <si>
    <t>+(5900)</t>
  </si>
  <si>
    <t>0+(-5110)</t>
  </si>
  <si>
    <t>582+(-2780)</t>
  </si>
  <si>
    <t>476+(-7110)</t>
  </si>
  <si>
    <t>2419+(11800)</t>
  </si>
  <si>
    <t>192+(-1316)</t>
  </si>
  <si>
    <t>816+(-27580)</t>
  </si>
  <si>
    <t>-43+(-1530)</t>
  </si>
  <si>
    <t>713+(-17810)</t>
  </si>
  <si>
    <t>3697+(380)</t>
  </si>
  <si>
    <t>1035+(4250)</t>
  </si>
  <si>
    <t>2463+(-8020)</t>
  </si>
  <si>
    <t>108+(430)</t>
  </si>
  <si>
    <t>1771+(-2950)</t>
  </si>
  <si>
    <t>30124+(350000)</t>
  </si>
  <si>
    <t>2726+(-13150)</t>
  </si>
  <si>
    <t>5030+(-56900)</t>
  </si>
  <si>
    <t>688+(26250)</t>
  </si>
  <si>
    <t>8021+(11450)</t>
  </si>
  <si>
    <t>0+(-4530)</t>
  </si>
  <si>
    <t>394+(-1036)</t>
  </si>
  <si>
    <t>413+(-4464)</t>
  </si>
  <si>
    <t>1377+(-24060)</t>
  </si>
  <si>
    <t>532+(-918)</t>
  </si>
  <si>
    <t>57+(-550)</t>
  </si>
  <si>
    <t>7+(2480)</t>
  </si>
  <si>
    <t>446+(0)</t>
  </si>
  <si>
    <t>1789+(-9340)</t>
  </si>
  <si>
    <t>-2074+(5750)</t>
  </si>
  <si>
    <t>1134+(3900)</t>
  </si>
  <si>
    <t>28+(-49)</t>
  </si>
  <si>
    <t>1726+(-1550)</t>
  </si>
  <si>
    <t>428+(-356882)</t>
  </si>
  <si>
    <t>779+(-7770)</t>
  </si>
  <si>
    <t>0+(-2440)</t>
  </si>
  <si>
    <t>342+(-19490)</t>
  </si>
  <si>
    <t>5400+(5550)</t>
  </si>
  <si>
    <t>1313+-3752</t>
  </si>
  <si>
    <t>-22+-1654</t>
  </si>
  <si>
    <t>1257+1485</t>
  </si>
  <si>
    <t>384+0</t>
  </si>
  <si>
    <t>2134+3386</t>
  </si>
  <si>
    <t>21+128</t>
  </si>
  <si>
    <t>274+511</t>
  </si>
  <si>
    <t>603+-12447</t>
  </si>
  <si>
    <t>5086+-14986</t>
  </si>
  <si>
    <t>303+4396</t>
  </si>
  <si>
    <t>EPS3</t>
  </si>
  <si>
    <t>بازده کل 2</t>
  </si>
  <si>
    <t>822+-4850</t>
  </si>
  <si>
    <t>-21+-2163</t>
  </si>
  <si>
    <t>419+-6862</t>
  </si>
  <si>
    <t>38+0</t>
  </si>
  <si>
    <t>634+-2685</t>
  </si>
  <si>
    <t>0+-912</t>
  </si>
  <si>
    <t>35+-759</t>
  </si>
  <si>
    <t>316+-4784</t>
  </si>
  <si>
    <t>517+-23610</t>
  </si>
  <si>
    <t>40+1849</t>
  </si>
  <si>
    <t>349+-415</t>
  </si>
  <si>
    <t>0+-281</t>
  </si>
  <si>
    <t>307+-1327</t>
  </si>
  <si>
    <t>135+7979</t>
  </si>
  <si>
    <t>297+-5465</t>
  </si>
  <si>
    <t>-19+-260</t>
  </si>
  <si>
    <t>50+760</t>
  </si>
  <si>
    <t>-89+-98</t>
  </si>
  <si>
    <t>442+-3736</t>
  </si>
  <si>
    <t>0+-5900</t>
  </si>
  <si>
    <t>3+-1293</t>
  </si>
  <si>
    <t>257+-1262</t>
  </si>
  <si>
    <t>0+-1493</t>
  </si>
  <si>
    <t>337+-10</t>
  </si>
  <si>
    <t>334+0</t>
  </si>
  <si>
    <t>1105+3188</t>
  </si>
  <si>
    <t>0+1224</t>
  </si>
  <si>
    <t>11+798</t>
  </si>
  <si>
    <t>-61+2097</t>
  </si>
  <si>
    <t>1398+10093</t>
  </si>
  <si>
    <t>-313+-4000</t>
  </si>
  <si>
    <t>179+465</t>
  </si>
  <si>
    <t>358+228</t>
  </si>
  <si>
    <t>0+0</t>
  </si>
  <si>
    <t>704+-2479</t>
  </si>
  <si>
    <t>95+12253</t>
  </si>
  <si>
    <t>1741+2382</t>
  </si>
  <si>
    <t>0+1000</t>
  </si>
  <si>
    <t>163+666</t>
  </si>
  <si>
    <t>238+4473</t>
  </si>
  <si>
    <t>2876+1040</t>
  </si>
  <si>
    <t>-453+-100</t>
  </si>
  <si>
    <t>327+40</t>
  </si>
  <si>
    <t>0+2425</t>
  </si>
  <si>
    <t>0+4528</t>
  </si>
  <si>
    <t>0+8075</t>
  </si>
  <si>
    <t>0+23999</t>
  </si>
  <si>
    <t>0+2643</t>
  </si>
  <si>
    <t>0+1460</t>
  </si>
  <si>
    <t>0+1706</t>
  </si>
  <si>
    <t>0+1475</t>
  </si>
  <si>
    <t>0+-15300</t>
  </si>
  <si>
    <t>0+-5760</t>
  </si>
  <si>
    <t>0+2469</t>
  </si>
  <si>
    <t>1078+2527</t>
  </si>
  <si>
    <t>0+1159</t>
  </si>
  <si>
    <t>1361+2346</t>
  </si>
  <si>
    <t>2325+64943</t>
  </si>
  <si>
    <t>6666+15958</t>
  </si>
  <si>
    <t>0+10206</t>
  </si>
  <si>
    <t>1150+9515</t>
  </si>
  <si>
    <t>3040+44978</t>
  </si>
  <si>
    <t>800+32007</t>
  </si>
  <si>
    <t>-250+32563</t>
  </si>
  <si>
    <t>0+5530</t>
  </si>
  <si>
    <t>1567+9119</t>
  </si>
  <si>
    <t>0+31</t>
  </si>
  <si>
    <t>2834+17601</t>
  </si>
  <si>
    <t>1723+8240</t>
  </si>
  <si>
    <t>1903+9902</t>
  </si>
  <si>
    <t>712+-92799</t>
  </si>
  <si>
    <t>1347+-14264</t>
  </si>
  <si>
    <t>2511+14720</t>
  </si>
  <si>
    <t>1040+4365</t>
  </si>
  <si>
    <t>6519+31919</t>
  </si>
  <si>
    <t>109+21670</t>
  </si>
  <si>
    <t>456+95688</t>
  </si>
  <si>
    <t>0+6930</t>
  </si>
  <si>
    <t>18005+0</t>
  </si>
  <si>
    <t>0+35621</t>
  </si>
  <si>
    <t>3518+18000</t>
  </si>
  <si>
    <t>2057+-8550</t>
  </si>
  <si>
    <t>1642+-1700</t>
  </si>
  <si>
    <t>2085+13150</t>
  </si>
  <si>
    <t>336+63000</t>
  </si>
  <si>
    <t>339+-8190</t>
  </si>
  <si>
    <t>3517+-6650</t>
  </si>
  <si>
    <t>186+-8850</t>
  </si>
  <si>
    <t>1439+-76520</t>
  </si>
  <si>
    <t>1240+-21920</t>
  </si>
  <si>
    <t>954+-81650</t>
  </si>
  <si>
    <t>1151+-3390</t>
  </si>
  <si>
    <t>2428+1000</t>
  </si>
  <si>
    <t>12683+314200</t>
  </si>
  <si>
    <t>2196+-29650</t>
  </si>
  <si>
    <t>4315+-1968</t>
  </si>
  <si>
    <t>6907+27750</t>
  </si>
  <si>
    <t>1062+-6390</t>
  </si>
  <si>
    <t>717+-6110</t>
  </si>
  <si>
    <t>592+-6340</t>
  </si>
  <si>
    <t>0+-5870</t>
  </si>
  <si>
    <t>466+-1600</t>
  </si>
  <si>
    <t>6449+9320</t>
  </si>
  <si>
    <t>-43+1120</t>
  </si>
  <si>
    <t>1138+6370</t>
  </si>
  <si>
    <t>2145+740</t>
  </si>
  <si>
    <t>1519+6250</t>
  </si>
  <si>
    <t>1434+7800</t>
  </si>
  <si>
    <t>111+125</t>
  </si>
  <si>
    <t>550+-6320</t>
  </si>
  <si>
    <t>34540+-14000</t>
  </si>
  <si>
    <t>1471+970</t>
  </si>
  <si>
    <t>4689+11350</t>
  </si>
  <si>
    <t>+6650</t>
  </si>
  <si>
    <t>0+-5518</t>
  </si>
  <si>
    <t>582+-2883</t>
  </si>
  <si>
    <t>476+-7390</t>
  </si>
  <si>
    <t>2419+11410</t>
  </si>
  <si>
    <t>192+-1337</t>
  </si>
  <si>
    <t>816+-28660</t>
  </si>
  <si>
    <t>-43+-1950</t>
  </si>
  <si>
    <t>713+-19440</t>
  </si>
  <si>
    <t>3697+550</t>
  </si>
  <si>
    <t>1035+2350</t>
  </si>
  <si>
    <t>2463+-9170</t>
  </si>
  <si>
    <t>108+444</t>
  </si>
  <si>
    <t>1771+-2810</t>
  </si>
  <si>
    <t>30124+357600</t>
  </si>
  <si>
    <t>2726+-13960</t>
  </si>
  <si>
    <t>5030+-59800</t>
  </si>
  <si>
    <t>688+27150</t>
  </si>
  <si>
    <t>8021+11650</t>
  </si>
  <si>
    <t>0+-4684</t>
  </si>
  <si>
    <t>394+-1062</t>
  </si>
  <si>
    <t>413+-4570</t>
  </si>
  <si>
    <t>1377+-26950</t>
  </si>
  <si>
    <t>532+-1091</t>
  </si>
  <si>
    <t>57+-800</t>
  </si>
  <si>
    <t>7+2610</t>
  </si>
  <si>
    <t>446+0</t>
  </si>
  <si>
    <t>1789+-11310</t>
  </si>
  <si>
    <t>-2074+4750</t>
  </si>
  <si>
    <t>1134+3960</t>
  </si>
  <si>
    <t>28+-7</t>
  </si>
  <si>
    <t>1726+-1710</t>
  </si>
  <si>
    <t>428+-357793</t>
  </si>
  <si>
    <t>779+-8250</t>
  </si>
  <si>
    <t>0+-2160</t>
  </si>
  <si>
    <t>342+29750</t>
  </si>
  <si>
    <t>5400+3700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</si>
</sst>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0401]#,##0"/>
    <numFmt numFmtId="165" formatCode="[$-3000401]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9"/>
      <color rgb="FF055274"/>
      <name val="Aptos Narrow"/>
      <family val="2"/>
      <scheme val="minor"/>
    </font>
    <font>
      <b/>
      <sz val="9"/>
      <color rgb="FF055274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2" fillId="8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49" fontId="9" fillId="8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/>
        <sz val="9"/>
        <color rgb="FF055274"/>
      </font>
      <numFmt numFmtId="1" formatCode="0"/>
      <alignment horizontal="center" vertical="bottom" textRotation="0" wrapText="0" indent="0" justifyLastLine="0" shrinkToFit="0" readingOrder="0"/>
    </dxf>
    <dxf>
      <numFmt numFmtId="30" formatCode="@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ir%20sepehr\Desktop\excel.new%20hl.xlsx" TargetMode="External"/><Relationship Id="rId1" Type="http://schemas.openxmlformats.org/officeDocument/2006/relationships/externalLinkPath" Target="excel.new%20h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excel.new hl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4" totalsRowShown="0" headerRowDxfId="93" dataDxfId="92" tableBorderDxfId="91">
  <autoFilter ref="A1:AI174" xr:uid="{00000000-0009-0000-0100-000001000000}"/>
  <tableColumns count="35">
    <tableColumn id="1" xr3:uid="{00000000-0010-0000-0000-000001000000}" name="ردیف" dataDxfId="90"/>
    <tableColumn id="2" xr3:uid="{00000000-0010-0000-0000-000002000000}" name="سال" dataDxfId="89"/>
    <tableColumn id="3" xr3:uid="{00000000-0010-0000-0000-000003000000}" name="نام شرکت" dataDxfId="88"/>
    <tableColumn id="4" xr3:uid="{00000000-0010-0000-0000-000004000000}" name="قیمت ابتدایی open" dataDxfId="87"/>
    <tableColumn id="5" xr3:uid="{00000000-0010-0000-0000-000005000000}" name="قیمت انتهایی open" dataDxfId="86"/>
    <tableColumn id="6" xr3:uid="{00000000-0010-0000-0000-000006000000}" name="تفاوت قیمت ابتدایی و انتهایی open" dataDxfId="85"/>
    <tableColumn id="8" xr3:uid="{00000000-0010-0000-0000-000008000000}" name="تفاوت نهایی open" dataDxfId="84"/>
    <tableColumn id="11" xr3:uid="{00000000-0010-0000-0000-00000B000000}" name="جمع جبری تغیرات open" dataDxfId="83"/>
    <tableColumn id="9" xr3:uid="{00000000-0010-0000-0000-000009000000}" name="EPS" dataDxfId="82"/>
    <tableColumn id="10" xr3:uid="{00000000-0010-0000-0000-00000A000000}" name="جمع EPS با تفاوت قیمت ابتدا و انتها" dataDxfId="81"/>
    <tableColumn id="7" xr3:uid="{00000000-0010-0000-0000-000007000000}" name="بازده کل" dataDxfId="80"/>
    <tableColumn id="22" xr3:uid="{00000000-0010-0000-0000-000016000000}" name="قیمت ابتداییclose" dataDxfId="79"/>
    <tableColumn id="23" xr3:uid="{00000000-0010-0000-0000-000017000000}" name="قیمت انتهاییclose" dataDxfId="78"/>
    <tableColumn id="24" xr3:uid="{00000000-0010-0000-0000-000018000000}" name="تفاوت قیمت ابتدایی و انتهایی close" dataDxfId="77"/>
    <tableColumn id="14" xr3:uid="{99028FE1-B9CA-094C-A50D-C2934DCCA0B5}" name="تفاوت نهایی  close" dataDxfId="76"/>
    <tableColumn id="17" xr3:uid="{4A4E0082-9694-E748-85BF-5B91EB33F56C}" name="جمع جبری تغییرات close " dataDxfId="75"/>
    <tableColumn id="16" xr3:uid="{08A5C302-D8C5-0341-A72A-8F909EB475A1}" name="EPS2" dataDxfId="74"/>
    <tableColumn id="15" xr3:uid="{30C45596-11A7-A44C-832A-8A1EA560DC66}" name="جمع  EPS با تغییرات close " dataDxfId="73"/>
    <tableColumn id="12" xr3:uid="{00000000-0010-0000-0000-00000C000000}" name="بازده کل " dataDxfId="72"/>
    <tableColumn id="13" xr3:uid="{2B48E56A-4937-4E77-B845-3DB7841A3BBB}" name="high ابتدایی" dataDxfId="71"/>
    <tableColumn id="18" xr3:uid="{478D7492-4127-49A3-BF61-2EEA3D8062FA}" name="اتنهایی high" dataDxfId="70"/>
    <tableColumn id="19" xr3:uid="{14D9380B-F4C5-4161-A31D-B642F857F3BD}" name="تفاوت ابتدا و انتهای high" dataDxfId="69"/>
    <tableColumn id="20" xr3:uid="{E27D087E-6A5D-48FC-855B-B54C9C0DCC43}" name="تفاوت نهایی high" dataDxfId="68"/>
    <tableColumn id="21" xr3:uid="{ECB8FA02-1EC4-4070-8912-7579DED83E5D}" name="جمع جبری high" dataDxfId="67"/>
    <tableColumn id="25" xr3:uid="{F0E18B21-88C9-4DB8-8089-1457FA73AACE}" name="EPS22" dataDxfId="66"/>
    <tableColumn id="26" xr3:uid="{B8E2A794-9490-4B15-9EF1-E4D8E8797801}" name="جمع  EPS با تغییرات high" dataDxfId="65"/>
    <tableColumn id="27" xr3:uid="{3C61FDE1-2832-4CC8-9032-245C7BCFD128}" name="بازده کل 4" dataDxfId="64"/>
    <tableColumn id="28" xr3:uid="{7EA669BA-B08E-45A4-A999-4C1C2D1AAC72}" name="ابتدایی low" dataDxfId="63"/>
    <tableColumn id="29" xr3:uid="{2EF5AD1A-DF6C-4B0E-97BD-12A4BD825AD3}" name="انتهایی low" dataDxfId="62"/>
    <tableColumn id="30" xr3:uid="{BBEE4398-A636-47C5-BA34-1B931C5434DE}" name="تفاوت ابتدا و انتها low" dataDxfId="61"/>
    <tableColumn id="31" xr3:uid="{02369DF1-BAD4-46CE-A9C5-DA6186659BFC}" name="تفاوت نهایی low" dataDxfId="60"/>
    <tableColumn id="32" xr3:uid="{3148AAAB-46F3-44D3-9F22-3CEFA69BE49B}" name="جمع جبری low" dataDxfId="59"/>
    <tableColumn id="33" xr3:uid="{EBB6DF5E-8630-4FE1-AAE9-1E36E8D33871}" name="EPS222" dataDxfId="58"/>
    <tableColumn id="34" xr3:uid="{8B681405-1469-4026-9EAF-B3729BCCCCE7}" name="جمع  EPS با تغییرات low" dataDxfId="57"/>
    <tableColumn id="35" xr3:uid="{39459676-39C7-459C-B9CF-2A3C3F832597}" name="بازده کل 44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5"/>
  <sheetViews>
    <sheetView tabSelected="1" topLeftCell="A166" zoomScale="115" zoomScaleNormal="115" workbookViewId="0">
      <pane xSplit="3" topLeftCell="R1" activePane="topRight" state="frozen"/>
      <selection activeCell="A31" sqref="A31"/>
      <selection pane="topRight" activeCell="U177" sqref="U177"/>
    </sheetView>
  </sheetViews>
  <sheetFormatPr defaultColWidth="9" defaultRowHeight="14.4" x14ac:dyDescent="0.3"/>
  <cols>
    <col min="1" max="2" width="9" style="22"/>
    <col min="3" max="3" width="17.21875" style="22" bestFit="1" customWidth="1"/>
    <col min="4" max="4" width="19.109375" style="22" bestFit="1" customWidth="1"/>
    <col min="5" max="5" width="19.33203125" style="22" bestFit="1" customWidth="1"/>
    <col min="6" max="6" width="30.5546875" style="22" bestFit="1" customWidth="1"/>
    <col min="7" max="7" width="19" style="22" bestFit="1" customWidth="1"/>
    <col min="8" max="8" width="23.109375" style="22" bestFit="1" customWidth="1"/>
    <col min="9" max="9" width="12.77734375" style="1" customWidth="1"/>
    <col min="10" max="10" width="36.44140625" style="1" customWidth="1"/>
    <col min="11" max="11" width="9" style="1"/>
    <col min="12" max="13" width="21.77734375" style="1" customWidth="1"/>
    <col min="14" max="18" width="31.33203125" style="1" customWidth="1"/>
    <col min="19" max="19" width="9.5546875" style="1" customWidth="1"/>
    <col min="20" max="20" width="15.77734375" style="1" bestFit="1" customWidth="1"/>
    <col min="21" max="21" width="16.109375" style="1" bestFit="1" customWidth="1"/>
    <col min="22" max="22" width="25.109375" style="1" bestFit="1" customWidth="1"/>
    <col min="23" max="23" width="19.21875" style="14" bestFit="1" customWidth="1"/>
    <col min="24" max="24" width="18.6640625" style="14" bestFit="1" customWidth="1"/>
    <col min="25" max="25" width="11.6640625" style="1" bestFit="1" customWidth="1"/>
    <col min="26" max="26" width="28.109375" style="1" bestFit="1" customWidth="1"/>
    <col min="27" max="27" width="12.44140625" style="1" bestFit="1" customWidth="1"/>
    <col min="28" max="28" width="13.77734375" style="1" bestFit="1" customWidth="1"/>
    <col min="29" max="29" width="14" style="1" bestFit="1" customWidth="1"/>
    <col min="30" max="30" width="21.6640625" style="1" bestFit="1" customWidth="1"/>
    <col min="31" max="31" width="17.5546875" style="14" bestFit="1" customWidth="1"/>
    <col min="32" max="32" width="16.44140625" style="14" bestFit="1" customWidth="1"/>
    <col min="33" max="33" width="12.77734375" style="1" bestFit="1" customWidth="1"/>
    <col min="34" max="34" width="26.5546875" style="1" bestFit="1" customWidth="1"/>
    <col min="35" max="35" width="13.5546875" style="1" bestFit="1" customWidth="1"/>
    <col min="36" max="16384" width="9" style="1"/>
  </cols>
  <sheetData>
    <row r="1" spans="1:35" x14ac:dyDescent="0.3">
      <c r="A1" s="2" t="s">
        <v>0</v>
      </c>
      <c r="B1" s="15" t="s">
        <v>180</v>
      </c>
      <c r="C1" s="3" t="s">
        <v>1</v>
      </c>
      <c r="D1" s="3" t="s">
        <v>184</v>
      </c>
      <c r="E1" s="3" t="s">
        <v>185</v>
      </c>
      <c r="F1" s="3" t="s">
        <v>186</v>
      </c>
      <c r="G1" s="13" t="s">
        <v>187</v>
      </c>
      <c r="H1" s="23" t="s">
        <v>188</v>
      </c>
      <c r="I1" s="3" t="s">
        <v>181</v>
      </c>
      <c r="J1" s="3" t="s">
        <v>183</v>
      </c>
      <c r="K1" s="4" t="s">
        <v>182</v>
      </c>
      <c r="L1" s="18" t="s">
        <v>189</v>
      </c>
      <c r="M1" s="18" t="s">
        <v>190</v>
      </c>
      <c r="N1" s="18" t="s">
        <v>191</v>
      </c>
      <c r="O1" s="18" t="s">
        <v>335</v>
      </c>
      <c r="P1" s="18" t="s">
        <v>336</v>
      </c>
      <c r="Q1" s="18" t="s">
        <v>337</v>
      </c>
      <c r="R1" s="18" t="s">
        <v>338</v>
      </c>
      <c r="S1" s="21" t="s">
        <v>339</v>
      </c>
      <c r="T1" s="27" t="s">
        <v>359</v>
      </c>
      <c r="U1" s="27" t="s">
        <v>360</v>
      </c>
      <c r="V1" s="27" t="s">
        <v>361</v>
      </c>
      <c r="W1" s="27" t="s">
        <v>447</v>
      </c>
      <c r="X1" s="27" t="s">
        <v>362</v>
      </c>
      <c r="Y1" s="30" t="s">
        <v>805</v>
      </c>
      <c r="Z1" s="30" t="s">
        <v>807</v>
      </c>
      <c r="AA1" s="27" t="s">
        <v>806</v>
      </c>
      <c r="AB1" s="28" t="s">
        <v>448</v>
      </c>
      <c r="AC1" s="28" t="s">
        <v>449</v>
      </c>
      <c r="AD1" s="28" t="s">
        <v>450</v>
      </c>
      <c r="AE1" s="28" t="s">
        <v>451</v>
      </c>
      <c r="AF1" s="28" t="s">
        <v>452</v>
      </c>
      <c r="AG1" s="29" t="s">
        <v>808</v>
      </c>
      <c r="AH1" s="29" t="s">
        <v>810</v>
      </c>
      <c r="AI1" s="28" t="s">
        <v>809</v>
      </c>
    </row>
    <row r="2" spans="1:35" x14ac:dyDescent="0.25">
      <c r="A2" s="1">
        <v>1</v>
      </c>
      <c r="B2" s="16">
        <v>1392</v>
      </c>
      <c r="C2" s="1" t="s">
        <v>4</v>
      </c>
      <c r="D2" s="1">
        <v>11781</v>
      </c>
      <c r="E2" s="1">
        <v>8389</v>
      </c>
      <c r="F2" s="1" t="s">
        <v>20</v>
      </c>
      <c r="G2" s="14">
        <v>-3392</v>
      </c>
      <c r="H2" s="14">
        <v>-3392</v>
      </c>
      <c r="I2" s="9">
        <v>1313</v>
      </c>
      <c r="J2" s="1" t="str">
        <f>Table1[[#This Row],[تفاوت نهایی open]] &amp; " + " &amp; Table1[[#This Row],[EPS]]</f>
        <v>-3392 + 1313</v>
      </c>
      <c r="K2" s="6">
        <f>Table1[[#This Row],[تفاوت نهایی open]]+Table1[[#This Row],[EPS]]</f>
        <v>-2079</v>
      </c>
      <c r="L2" s="17" t="s">
        <v>234</v>
      </c>
      <c r="M2" s="17">
        <v>8391</v>
      </c>
      <c r="N2" s="25" t="str">
        <f>M2&amp;"-"&amp;L2</f>
        <v>8391-11846</v>
      </c>
      <c r="O2" s="26">
        <f>M2-L2</f>
        <v>-3455</v>
      </c>
      <c r="P2" s="26" t="s">
        <v>358</v>
      </c>
      <c r="Q2" s="9">
        <v>1313</v>
      </c>
      <c r="R2" s="25" t="str">
        <f>Table1[[#This Row],[EPS2]]&amp;"+"&amp;Table1[[#This Row],[تفاوت نهایی  close]]</f>
        <v>1313+-3455</v>
      </c>
      <c r="S2" s="17">
        <f>Table1[[#This Row],[EPS2]]+Table1[[#This Row],[تفاوت نهایی  close]]</f>
        <v>-2142</v>
      </c>
      <c r="T2" s="17">
        <v>12252</v>
      </c>
      <c r="U2" s="17">
        <v>8500</v>
      </c>
      <c r="V2" s="17" t="s">
        <v>522</v>
      </c>
      <c r="W2" s="26">
        <f>Table1[[#This Row],[اتنهایی high]]-Table1[[#This Row],[high ابتدایی]]</f>
        <v>-3752</v>
      </c>
      <c r="X2" s="26">
        <v>-3752</v>
      </c>
      <c r="Y2" s="9">
        <v>1313</v>
      </c>
      <c r="Z2" s="17" t="s">
        <v>973</v>
      </c>
      <c r="AA2" s="17">
        <f>[1]!Table1[[#This Row],[EPS3]]+[1]!Table1[[#This Row],[تغییرات  نهایی high]]</f>
        <v>-2439</v>
      </c>
      <c r="AB2" s="17">
        <v>12252</v>
      </c>
      <c r="AC2" s="17">
        <v>8330</v>
      </c>
      <c r="AD2" s="17" t="s">
        <v>677</v>
      </c>
      <c r="AE2" s="26">
        <f>Table1[[#This Row],[انتهایی low]]-Table1[[#This Row],[ابتدایی low]]</f>
        <v>-3922</v>
      </c>
      <c r="AF2" s="26">
        <v>-3922</v>
      </c>
      <c r="AG2" s="9">
        <v>1313</v>
      </c>
      <c r="AH2" s="17" t="s">
        <v>811</v>
      </c>
      <c r="AI2" s="17">
        <f>[1]!Table1[[#This Row],[EPS4]]+[1]!Table1[[#This Row],[تتغیرات نهایی low]]</f>
        <v>-2609</v>
      </c>
    </row>
    <row r="3" spans="1:35" x14ac:dyDescent="0.25">
      <c r="A3" s="1">
        <v>2</v>
      </c>
      <c r="B3" s="16">
        <v>1392</v>
      </c>
      <c r="C3" s="1" t="s">
        <v>5</v>
      </c>
      <c r="D3" s="1">
        <v>5397</v>
      </c>
      <c r="E3" s="1">
        <v>3810</v>
      </c>
      <c r="F3" s="1" t="s">
        <v>21</v>
      </c>
      <c r="G3" s="14">
        <v>-1587</v>
      </c>
      <c r="H3" s="14">
        <v>-1587</v>
      </c>
      <c r="I3" s="11">
        <v>-22</v>
      </c>
      <c r="J3" s="1" t="str">
        <f>Table1[[#This Row],[تفاوت نهایی open]] &amp; " + " &amp; Table1[[#This Row],[EPS]]</f>
        <v>-1587 + -22</v>
      </c>
      <c r="K3" s="6">
        <f>Table1[[#This Row],[تفاوت نهایی open]]+Table1[[#This Row],[EPS]]</f>
        <v>-1609</v>
      </c>
      <c r="L3" s="17" t="s">
        <v>246</v>
      </c>
      <c r="M3" s="17">
        <v>3850</v>
      </c>
      <c r="N3" s="25" t="str">
        <f t="shared" ref="N3:N66" si="0">M3&amp;"-"&amp;L3</f>
        <v>3850-5612</v>
      </c>
      <c r="O3" s="26">
        <f t="shared" ref="O3:O66" si="1">M3-L3</f>
        <v>-1762</v>
      </c>
      <c r="P3" s="26">
        <v>-1762</v>
      </c>
      <c r="Q3" s="11">
        <v>-22</v>
      </c>
      <c r="R3" s="25" t="str">
        <f>Table1[[#This Row],[EPS2]]&amp;"+"&amp;Table1[[#This Row],[تفاوت نهایی  close]]</f>
        <v>-22+-1762</v>
      </c>
      <c r="S3" s="17">
        <f>Table1[[#This Row],[EPS2]]+Table1[[#This Row],[تفاوت نهایی  close]]</f>
        <v>-1784</v>
      </c>
      <c r="T3" s="17">
        <v>5612</v>
      </c>
      <c r="U3" s="17">
        <v>3958</v>
      </c>
      <c r="V3" s="17" t="s">
        <v>523</v>
      </c>
      <c r="W3" s="26">
        <f>Table1[[#This Row],[اتنهایی high]]-Table1[[#This Row],[high ابتدایی]]</f>
        <v>-1654</v>
      </c>
      <c r="X3" s="26">
        <v>-1654</v>
      </c>
      <c r="Y3" s="11">
        <v>-22</v>
      </c>
      <c r="Z3" s="17" t="s">
        <v>974</v>
      </c>
      <c r="AA3" s="17">
        <f>[1]!Table1[[#This Row],[EPS3]]+[1]!Table1[[#This Row],[تغییرات  نهایی high]]</f>
        <v>-1676</v>
      </c>
      <c r="AB3" s="17">
        <v>5612</v>
      </c>
      <c r="AC3" s="17">
        <v>3816</v>
      </c>
      <c r="AD3" s="17" t="s">
        <v>678</v>
      </c>
      <c r="AE3" s="26">
        <f>Table1[[#This Row],[انتهایی low]]-Table1[[#This Row],[ابتدایی low]]</f>
        <v>-1796</v>
      </c>
      <c r="AF3" s="26">
        <v>-1796</v>
      </c>
      <c r="AG3" s="11">
        <v>-22</v>
      </c>
      <c r="AH3" s="17" t="s">
        <v>812</v>
      </c>
      <c r="AI3" s="17">
        <f>[1]!Table1[[#This Row],[EPS4]]+[1]!Table1[[#This Row],[تتغیرات نهایی low]]</f>
        <v>-1818</v>
      </c>
    </row>
    <row r="4" spans="1:35" x14ac:dyDescent="0.25">
      <c r="A4" s="1">
        <v>3</v>
      </c>
      <c r="B4" s="16">
        <v>1392</v>
      </c>
      <c r="C4" s="1" t="s">
        <v>6</v>
      </c>
      <c r="D4" s="1">
        <v>8764</v>
      </c>
      <c r="E4" s="1">
        <v>10322</v>
      </c>
      <c r="F4" s="1" t="s">
        <v>22</v>
      </c>
      <c r="G4" s="14">
        <v>1558</v>
      </c>
      <c r="H4" s="14">
        <v>1558</v>
      </c>
      <c r="I4" s="10">
        <v>1257</v>
      </c>
      <c r="J4" s="1" t="str">
        <f>Table1[[#This Row],[تفاوت نهایی open]] &amp; " + " &amp; Table1[[#This Row],[EPS]]</f>
        <v>1558 + 1257</v>
      </c>
      <c r="K4" s="6">
        <f>Table1[[#This Row],[تفاوت نهایی open]]+Table1[[#This Row],[EPS]]</f>
        <v>2815</v>
      </c>
      <c r="L4" s="17" t="s">
        <v>258</v>
      </c>
      <c r="M4" s="17">
        <v>10331</v>
      </c>
      <c r="N4" s="25" t="str">
        <f t="shared" si="0"/>
        <v>10331-8765</v>
      </c>
      <c r="O4" s="26">
        <f t="shared" si="1"/>
        <v>1566</v>
      </c>
      <c r="P4" s="26">
        <v>1566</v>
      </c>
      <c r="Q4" s="10">
        <v>1257</v>
      </c>
      <c r="R4" s="25" t="str">
        <f>Table1[[#This Row],[EPS2]]&amp;"+"&amp;Table1[[#This Row],[تفاوت نهایی  close]]</f>
        <v>1257+1566</v>
      </c>
      <c r="S4" s="17">
        <f>Table1[[#This Row],[EPS2]]+Table1[[#This Row],[تفاوت نهایی  close]]</f>
        <v>2823</v>
      </c>
      <c r="T4" s="17">
        <v>9114</v>
      </c>
      <c r="U4" s="17">
        <v>10599</v>
      </c>
      <c r="V4" s="17" t="s">
        <v>524</v>
      </c>
      <c r="W4" s="26">
        <f>Table1[[#This Row],[اتنهایی high]]-Table1[[#This Row],[high ابتدایی]]</f>
        <v>1485</v>
      </c>
      <c r="X4" s="26">
        <v>1485</v>
      </c>
      <c r="Y4" s="10">
        <v>1257</v>
      </c>
      <c r="Z4" s="17" t="s">
        <v>975</v>
      </c>
      <c r="AA4" s="17">
        <f>[1]!Table1[[#This Row],[EPS3]]+[1]!Table1[[#This Row],[تغییرات  نهایی high]]</f>
        <v>2742</v>
      </c>
      <c r="AB4" s="17">
        <v>9114</v>
      </c>
      <c r="AC4" s="17">
        <v>10351</v>
      </c>
      <c r="AD4" s="17" t="s">
        <v>679</v>
      </c>
      <c r="AE4" s="26">
        <f>Table1[[#This Row],[انتهایی low]]-Table1[[#This Row],[ابتدایی low]]</f>
        <v>1237</v>
      </c>
      <c r="AF4" s="26">
        <v>1237</v>
      </c>
      <c r="AG4" s="10">
        <v>1257</v>
      </c>
      <c r="AH4" s="17" t="s">
        <v>813</v>
      </c>
      <c r="AI4" s="17">
        <f>[1]!Table1[[#This Row],[EPS4]]+[1]!Table1[[#This Row],[تتغیرات نهایی low]]</f>
        <v>2494</v>
      </c>
    </row>
    <row r="5" spans="1:35" x14ac:dyDescent="0.25">
      <c r="A5" s="1">
        <v>4</v>
      </c>
      <c r="B5" s="16">
        <v>1392</v>
      </c>
      <c r="C5" s="1" t="s">
        <v>9</v>
      </c>
      <c r="D5" s="1">
        <v>8231</v>
      </c>
      <c r="E5" s="1">
        <v>18538</v>
      </c>
      <c r="F5" s="1" t="s">
        <v>23</v>
      </c>
      <c r="G5" s="14">
        <v>10307</v>
      </c>
      <c r="H5" s="14">
        <v>10307</v>
      </c>
      <c r="I5" s="9">
        <v>384</v>
      </c>
      <c r="J5" s="1" t="str">
        <f>Table1[[#This Row],[تفاوت نهایی open]] &amp; " + " &amp; Table1[[#This Row],[EPS]]</f>
        <v>10307 + 384</v>
      </c>
      <c r="K5" s="6">
        <f>Table1[[#This Row],[تفاوت نهایی open]]+Table1[[#This Row],[EPS]]</f>
        <v>10691</v>
      </c>
      <c r="L5" s="17" t="s">
        <v>270</v>
      </c>
      <c r="M5" s="17">
        <v>18538</v>
      </c>
      <c r="N5" s="25" t="str">
        <f t="shared" si="0"/>
        <v>18538-8231</v>
      </c>
      <c r="O5" s="26">
        <f t="shared" si="1"/>
        <v>10307</v>
      </c>
      <c r="P5" s="26">
        <v>10307</v>
      </c>
      <c r="Q5" s="9">
        <v>384</v>
      </c>
      <c r="R5" s="25" t="str">
        <f>Table1[[#This Row],[EPS2]]&amp;"+"&amp;Table1[[#This Row],[تفاوت نهایی  close]]</f>
        <v>384+10307</v>
      </c>
      <c r="S5" s="17">
        <f>Table1[[#This Row],[EPS2]]+Table1[[#This Row],[تفاوت نهایی  close]]</f>
        <v>10691</v>
      </c>
      <c r="T5" s="17">
        <v>0</v>
      </c>
      <c r="U5" s="17">
        <v>0</v>
      </c>
      <c r="V5" s="17" t="s">
        <v>525</v>
      </c>
      <c r="W5" s="26">
        <f>Table1[[#This Row],[اتنهایی high]]-Table1[[#This Row],[high ابتدایی]]</f>
        <v>0</v>
      </c>
      <c r="X5" s="26">
        <v>0</v>
      </c>
      <c r="Y5" s="9">
        <v>384</v>
      </c>
      <c r="Z5" s="17" t="s">
        <v>976</v>
      </c>
      <c r="AA5" s="17">
        <f>[1]!Table1[[#This Row],[EPS3]]+[1]!Table1[[#This Row],[تغییرات  نهایی high]]</f>
        <v>384</v>
      </c>
      <c r="AB5" s="17">
        <v>0</v>
      </c>
      <c r="AC5" s="17">
        <v>0</v>
      </c>
      <c r="AD5" s="17" t="s">
        <v>525</v>
      </c>
      <c r="AE5" s="26">
        <f>Table1[[#This Row],[انتهایی low]]-Table1[[#This Row],[ابتدایی low]]</f>
        <v>0</v>
      </c>
      <c r="AF5" s="26">
        <v>0</v>
      </c>
      <c r="AG5" s="9">
        <v>384</v>
      </c>
      <c r="AH5" s="17" t="s">
        <v>814</v>
      </c>
      <c r="AI5" s="17">
        <f>[1]!Table1[[#This Row],[EPS4]]+[1]!Table1[[#This Row],[تتغیرات نهایی low]]</f>
        <v>384</v>
      </c>
    </row>
    <row r="6" spans="1:35" x14ac:dyDescent="0.25">
      <c r="A6" s="1">
        <v>5</v>
      </c>
      <c r="B6" s="16">
        <v>1392</v>
      </c>
      <c r="C6" s="1" t="s">
        <v>11</v>
      </c>
      <c r="D6" s="1">
        <v>7802</v>
      </c>
      <c r="E6" s="1">
        <v>11457</v>
      </c>
      <c r="F6" s="1" t="s">
        <v>24</v>
      </c>
      <c r="G6" s="14">
        <v>3655</v>
      </c>
      <c r="H6" s="14">
        <v>3655</v>
      </c>
      <c r="I6" s="9">
        <v>2134</v>
      </c>
      <c r="J6" s="1" t="str">
        <f>Table1[[#This Row],[تفاوت نهایی open]] &amp; " + " &amp; Table1[[#This Row],[EPS]]</f>
        <v>3655 + 2134</v>
      </c>
      <c r="K6" s="6">
        <f>Table1[[#This Row],[تفاوت نهایی open]]+Table1[[#This Row],[EPS]]</f>
        <v>5789</v>
      </c>
      <c r="L6" s="17" t="s">
        <v>282</v>
      </c>
      <c r="M6" s="17">
        <v>11185</v>
      </c>
      <c r="N6" s="25" t="str">
        <f t="shared" si="0"/>
        <v>11185-7952</v>
      </c>
      <c r="O6" s="26">
        <f t="shared" si="1"/>
        <v>3233</v>
      </c>
      <c r="P6" s="26">
        <v>3233</v>
      </c>
      <c r="Q6" s="9">
        <v>2134</v>
      </c>
      <c r="R6" s="25" t="str">
        <f>Table1[[#This Row],[EPS2]]&amp;"+"&amp;Table1[[#This Row],[تفاوت نهایی  close]]</f>
        <v>2134+3233</v>
      </c>
      <c r="S6" s="17">
        <f>Table1[[#This Row],[EPS2]]+Table1[[#This Row],[تفاوت نهایی  close]]</f>
        <v>5367</v>
      </c>
      <c r="T6" s="17">
        <v>8114</v>
      </c>
      <c r="U6" s="17">
        <v>11500</v>
      </c>
      <c r="V6" s="17" t="s">
        <v>526</v>
      </c>
      <c r="W6" s="26">
        <f>Table1[[#This Row],[اتنهایی high]]-Table1[[#This Row],[high ابتدایی]]</f>
        <v>3386</v>
      </c>
      <c r="X6" s="26">
        <v>3386</v>
      </c>
      <c r="Y6" s="9">
        <v>2134</v>
      </c>
      <c r="Z6" s="17" t="s">
        <v>977</v>
      </c>
      <c r="AA6" s="17">
        <f>[1]!Table1[[#This Row],[EPS3]]+[1]!Table1[[#This Row],[تغییرات  نهایی high]]</f>
        <v>5520</v>
      </c>
      <c r="AB6" s="17">
        <v>8000</v>
      </c>
      <c r="AC6" s="17">
        <v>10999</v>
      </c>
      <c r="AD6" s="17" t="s">
        <v>680</v>
      </c>
      <c r="AE6" s="26">
        <f>Table1[[#This Row],[انتهایی low]]-Table1[[#This Row],[ابتدایی low]]</f>
        <v>2999</v>
      </c>
      <c r="AF6" s="26">
        <v>2999</v>
      </c>
      <c r="AG6" s="9">
        <v>2134</v>
      </c>
      <c r="AH6" s="17" t="s">
        <v>815</v>
      </c>
      <c r="AI6" s="17">
        <f>[1]!Table1[[#This Row],[EPS4]]+[1]!Table1[[#This Row],[تتغیرات نهایی low]]</f>
        <v>5133</v>
      </c>
    </row>
    <row r="7" spans="1:35" ht="12" customHeight="1" x14ac:dyDescent="0.25">
      <c r="A7" s="1">
        <v>6</v>
      </c>
      <c r="B7" s="16">
        <v>1392</v>
      </c>
      <c r="C7" s="1" t="s">
        <v>12</v>
      </c>
      <c r="D7" s="1">
        <v>2299</v>
      </c>
      <c r="E7" s="1">
        <v>2482</v>
      </c>
      <c r="F7" s="1" t="s">
        <v>25</v>
      </c>
      <c r="G7" s="14">
        <v>183</v>
      </c>
      <c r="H7" s="14">
        <v>183</v>
      </c>
      <c r="I7" s="9">
        <v>21</v>
      </c>
      <c r="J7" s="1" t="str">
        <f>Table1[[#This Row],[تفاوت نهایی open]] &amp; " + " &amp; Table1[[#This Row],[EPS]]</f>
        <v>183 + 21</v>
      </c>
      <c r="K7" s="6">
        <f>Table1[[#This Row],[تفاوت نهایی open]]+Table1[[#This Row],[EPS]]</f>
        <v>204</v>
      </c>
      <c r="L7" s="17" t="s">
        <v>294</v>
      </c>
      <c r="M7" s="17">
        <v>2464</v>
      </c>
      <c r="N7" s="25" t="str">
        <f>M7&amp;"-"&amp;L7</f>
        <v>2464-2310</v>
      </c>
      <c r="O7" s="26">
        <f t="shared" si="1"/>
        <v>154</v>
      </c>
      <c r="P7" s="26">
        <v>154</v>
      </c>
      <c r="Q7" s="9">
        <v>21</v>
      </c>
      <c r="R7" s="25" t="str">
        <f>Table1[[#This Row],[EPS2]]&amp;"+"&amp;Table1[[#This Row],[تفاوت نهایی  close]]</f>
        <v>21+154</v>
      </c>
      <c r="S7" s="17">
        <f>Table1[[#This Row],[EPS2]]+Table1[[#This Row],[تفاوت نهایی  close]]</f>
        <v>175</v>
      </c>
      <c r="T7" s="17">
        <v>2390</v>
      </c>
      <c r="U7" s="17">
        <v>2518</v>
      </c>
      <c r="V7" s="17" t="s">
        <v>527</v>
      </c>
      <c r="W7" s="26">
        <f>Table1[[#This Row],[اتنهایی high]]-Table1[[#This Row],[high ابتدایی]]</f>
        <v>128</v>
      </c>
      <c r="X7" s="26">
        <v>128</v>
      </c>
      <c r="Y7" s="9">
        <v>21</v>
      </c>
      <c r="Z7" s="17" t="s">
        <v>978</v>
      </c>
      <c r="AA7" s="17">
        <f>[1]!Table1[[#This Row],[EPS3]]+[1]!Table1[[#This Row],[تغییرات  نهایی high]]</f>
        <v>149</v>
      </c>
      <c r="AB7" s="17">
        <v>2390</v>
      </c>
      <c r="AC7" s="17">
        <v>2407</v>
      </c>
      <c r="AD7" s="17" t="s">
        <v>681</v>
      </c>
      <c r="AE7" s="26">
        <f>Table1[[#This Row],[انتهایی low]]-Table1[[#This Row],[ابتدایی low]]</f>
        <v>17</v>
      </c>
      <c r="AF7" s="26">
        <v>17</v>
      </c>
      <c r="AG7" s="9">
        <v>21</v>
      </c>
      <c r="AH7" s="17" t="s">
        <v>816</v>
      </c>
      <c r="AI7" s="17">
        <f>[1]!Table1[[#This Row],[EPS4]]+[1]!Table1[[#This Row],[تتغیرات نهایی low]]</f>
        <v>38</v>
      </c>
    </row>
    <row r="8" spans="1:35" x14ac:dyDescent="0.25">
      <c r="A8" s="1">
        <v>7</v>
      </c>
      <c r="B8" s="16">
        <v>1392</v>
      </c>
      <c r="C8" s="1" t="s">
        <v>16</v>
      </c>
      <c r="D8" s="1">
        <v>942</v>
      </c>
      <c r="E8" s="1">
        <v>1379</v>
      </c>
      <c r="F8" s="1" t="s">
        <v>26</v>
      </c>
      <c r="G8" s="14">
        <v>437</v>
      </c>
      <c r="H8" s="14">
        <v>437</v>
      </c>
      <c r="I8" s="9">
        <v>274</v>
      </c>
      <c r="J8" s="1" t="str">
        <f>Table1[[#This Row],[تفاوت نهایی open]] &amp; " + " &amp; Table1[[#This Row],[EPS]]</f>
        <v>437 + 274</v>
      </c>
      <c r="K8" s="6">
        <f>Table1[[#This Row],[تفاوت نهایی open]]+Table1[[#This Row],[EPS]]</f>
        <v>711</v>
      </c>
      <c r="L8" s="17" t="s">
        <v>306</v>
      </c>
      <c r="M8" s="17">
        <v>1409</v>
      </c>
      <c r="N8" s="25" t="str">
        <f t="shared" si="0"/>
        <v>1409-989</v>
      </c>
      <c r="O8" s="26">
        <f t="shared" si="1"/>
        <v>420</v>
      </c>
      <c r="P8" s="26">
        <v>420</v>
      </c>
      <c r="Q8" s="9">
        <v>274</v>
      </c>
      <c r="R8" s="25" t="str">
        <f>Table1[[#This Row],[EPS2]]&amp;"+"&amp;Table1[[#This Row],[تفاوت نهایی  close]]</f>
        <v>274+420</v>
      </c>
      <c r="S8" s="17">
        <f>Table1[[#This Row],[EPS2]]+Table1[[#This Row],[تفاوت نهایی  close]]</f>
        <v>694</v>
      </c>
      <c r="T8" s="17">
        <v>989</v>
      </c>
      <c r="U8" s="17">
        <v>1500</v>
      </c>
      <c r="V8" s="17" t="s">
        <v>528</v>
      </c>
      <c r="W8" s="26">
        <f>Table1[[#This Row],[اتنهایی high]]-Table1[[#This Row],[high ابتدایی]]</f>
        <v>511</v>
      </c>
      <c r="X8" s="26">
        <v>511</v>
      </c>
      <c r="Y8" s="9">
        <v>274</v>
      </c>
      <c r="Z8" s="17" t="s">
        <v>979</v>
      </c>
      <c r="AA8" s="17">
        <f>[1]!Table1[[#This Row],[EPS3]]+[1]!Table1[[#This Row],[تغییرات  نهایی high]]</f>
        <v>785</v>
      </c>
      <c r="AB8" s="17">
        <v>987</v>
      </c>
      <c r="AC8" s="17">
        <v>1380</v>
      </c>
      <c r="AD8" s="17" t="s">
        <v>682</v>
      </c>
      <c r="AE8" s="26">
        <f>Table1[[#This Row],[انتهایی low]]-Table1[[#This Row],[ابتدایی low]]</f>
        <v>393</v>
      </c>
      <c r="AF8" s="26">
        <v>393</v>
      </c>
      <c r="AG8" s="9">
        <v>274</v>
      </c>
      <c r="AH8" s="17" t="s">
        <v>817</v>
      </c>
      <c r="AI8" s="17">
        <f>[1]!Table1[[#This Row],[EPS4]]+[1]!Table1[[#This Row],[تتغیرات نهایی low]]</f>
        <v>667</v>
      </c>
    </row>
    <row r="9" spans="1:35" x14ac:dyDescent="0.25">
      <c r="A9" s="1">
        <v>8</v>
      </c>
      <c r="B9" s="16">
        <v>1392</v>
      </c>
      <c r="C9" s="1" t="s">
        <v>17</v>
      </c>
      <c r="D9" s="1">
        <v>18504</v>
      </c>
      <c r="E9" s="1">
        <v>6536</v>
      </c>
      <c r="F9" s="1" t="s">
        <v>27</v>
      </c>
      <c r="G9" s="14">
        <v>-11968</v>
      </c>
      <c r="H9" s="14">
        <v>-11968</v>
      </c>
      <c r="I9" s="10">
        <v>603</v>
      </c>
      <c r="J9" s="1" t="str">
        <f>Table1[[#This Row],[تفاوت نهایی open]] &amp; " + " &amp; Table1[[#This Row],[EPS]]</f>
        <v>-11968 + 603</v>
      </c>
      <c r="K9" s="6">
        <f>Table1[[#This Row],[تفاوت نهایی open]]+Table1[[#This Row],[EPS]]</f>
        <v>-11365</v>
      </c>
      <c r="L9" s="17" t="s">
        <v>220</v>
      </c>
      <c r="M9" s="17" t="s">
        <v>221</v>
      </c>
      <c r="N9" s="25" t="str">
        <f t="shared" si="0"/>
        <v>6631-18749</v>
      </c>
      <c r="O9" s="26">
        <f t="shared" si="1"/>
        <v>-12118</v>
      </c>
      <c r="P9" s="26">
        <v>-12118</v>
      </c>
      <c r="Q9" s="10">
        <v>603</v>
      </c>
      <c r="R9" s="25" t="str">
        <f>Table1[[#This Row],[EPS2]]&amp;"+"&amp;Table1[[#This Row],[تفاوت نهایی  close]]</f>
        <v>603+-12118</v>
      </c>
      <c r="S9" s="17">
        <f>Table1[[#This Row],[EPS2]]+Table1[[#This Row],[تفاوت نهایی  close]]</f>
        <v>-11515</v>
      </c>
      <c r="T9" s="17">
        <v>19244</v>
      </c>
      <c r="U9" s="17">
        <v>6797</v>
      </c>
      <c r="V9" s="17" t="s">
        <v>529</v>
      </c>
      <c r="W9" s="26">
        <f>Table1[[#This Row],[اتنهایی high]]-Table1[[#This Row],[high ابتدایی]]</f>
        <v>-12447</v>
      </c>
      <c r="X9" s="26">
        <v>-12447</v>
      </c>
      <c r="Y9" s="10">
        <v>603</v>
      </c>
      <c r="Z9" s="17" t="s">
        <v>980</v>
      </c>
      <c r="AA9" s="17">
        <f>[1]!Table1[[#This Row],[EPS3]]+[1]!Table1[[#This Row],[تغییرات  نهایی high]]</f>
        <v>-11844</v>
      </c>
      <c r="AB9" s="17">
        <v>18100</v>
      </c>
      <c r="AC9" s="17">
        <v>6550</v>
      </c>
      <c r="AD9" s="17" t="s">
        <v>683</v>
      </c>
      <c r="AE9" s="26">
        <f>Table1[[#This Row],[انتهایی low]]-Table1[[#This Row],[ابتدایی low]]</f>
        <v>-11550</v>
      </c>
      <c r="AF9" s="26">
        <v>-11550</v>
      </c>
      <c r="AG9" s="10">
        <v>603</v>
      </c>
      <c r="AH9" s="17" t="s">
        <v>818</v>
      </c>
      <c r="AI9" s="17">
        <f>[1]!Table1[[#This Row],[EPS4]]+[1]!Table1[[#This Row],[تتغیرات نهایی low]]</f>
        <v>-10947</v>
      </c>
    </row>
    <row r="10" spans="1:35" x14ac:dyDescent="0.25">
      <c r="A10" s="1">
        <v>9</v>
      </c>
      <c r="B10" s="16">
        <v>1392</v>
      </c>
      <c r="C10" s="1" t="s">
        <v>18</v>
      </c>
      <c r="D10" s="1">
        <v>14410</v>
      </c>
      <c r="E10" s="1">
        <v>28472</v>
      </c>
      <c r="F10" s="1" t="s">
        <v>28</v>
      </c>
      <c r="G10" s="14">
        <v>14062</v>
      </c>
      <c r="H10" s="14">
        <v>14062</v>
      </c>
      <c r="I10" s="9">
        <v>5086</v>
      </c>
      <c r="J10" s="1" t="str">
        <f>Table1[[#This Row],[تفاوت نهایی open]] &amp; " + " &amp; Table1[[#This Row],[EPS]]</f>
        <v>14062 + 5086</v>
      </c>
      <c r="K10" s="6">
        <f>Table1[[#This Row],[تفاوت نهایی open]]+Table1[[#This Row],[EPS]]</f>
        <v>19148</v>
      </c>
      <c r="L10" s="17" t="s">
        <v>207</v>
      </c>
      <c r="M10" s="17" t="s">
        <v>193</v>
      </c>
      <c r="N10" s="25" t="str">
        <f t="shared" si="0"/>
        <v>28472-14745</v>
      </c>
      <c r="O10" s="26">
        <f t="shared" si="1"/>
        <v>13727</v>
      </c>
      <c r="P10" s="26">
        <v>13727</v>
      </c>
      <c r="Q10" s="9">
        <v>5086</v>
      </c>
      <c r="R10" s="25" t="str">
        <f>Table1[[#This Row],[EPS2]]&amp;"+"&amp;Table1[[#This Row],[تفاوت نهایی  close]]</f>
        <v>5086+13727</v>
      </c>
      <c r="S10" s="17">
        <f>Table1[[#This Row],[EPS2]]+Table1[[#This Row],[تفاوت نهایی  close]]</f>
        <v>18813</v>
      </c>
      <c r="T10" s="17">
        <v>14986</v>
      </c>
      <c r="U10" s="17">
        <v>0</v>
      </c>
      <c r="V10" s="17" t="s">
        <v>530</v>
      </c>
      <c r="W10" s="26">
        <f>Table1[[#This Row],[اتنهایی high]]-Table1[[#This Row],[high ابتدایی]]</f>
        <v>-14986</v>
      </c>
      <c r="X10" s="26">
        <v>-14986</v>
      </c>
      <c r="Y10" s="9">
        <v>5086</v>
      </c>
      <c r="Z10" s="17" t="s">
        <v>981</v>
      </c>
      <c r="AA10" s="17">
        <f>[1]!Table1[[#This Row],[EPS3]]+[1]!Table1[[#This Row],[تغییرات  نهایی high]]</f>
        <v>-9900</v>
      </c>
      <c r="AB10" s="17">
        <v>14601</v>
      </c>
      <c r="AC10" s="17">
        <v>0</v>
      </c>
      <c r="AD10" s="17" t="s">
        <v>530</v>
      </c>
      <c r="AE10" s="26">
        <f>Table1[[#This Row],[انتهایی low]]-Table1[[#This Row],[ابتدایی low]]</f>
        <v>-14601</v>
      </c>
      <c r="AF10" s="26">
        <v>-14601</v>
      </c>
      <c r="AG10" s="9">
        <v>5086</v>
      </c>
      <c r="AH10" s="17" t="s">
        <v>819</v>
      </c>
      <c r="AI10" s="17">
        <f>[1]!Table1[[#This Row],[EPS4]]+[1]!Table1[[#This Row],[تتغیرات نهایی low]]</f>
        <v>-9515</v>
      </c>
    </row>
    <row r="11" spans="1:35" x14ac:dyDescent="0.25">
      <c r="A11" s="1">
        <v>10</v>
      </c>
      <c r="B11" s="16">
        <v>1392</v>
      </c>
      <c r="C11" s="1" t="s">
        <v>19</v>
      </c>
      <c r="D11" s="1">
        <v>1346</v>
      </c>
      <c r="E11" s="1">
        <v>4187</v>
      </c>
      <c r="F11" s="1" t="s">
        <v>29</v>
      </c>
      <c r="G11" s="14">
        <v>2841</v>
      </c>
      <c r="H11" s="14">
        <v>2841</v>
      </c>
      <c r="I11" s="10">
        <v>303</v>
      </c>
      <c r="J11" s="1" t="str">
        <f>Table1[[#This Row],[تفاوت نهایی open]] &amp; " + " &amp; Table1[[#This Row],[EPS]]</f>
        <v>2841 + 303</v>
      </c>
      <c r="K11" s="6">
        <f>Table1[[#This Row],[تفاوت نهایی open]]+Table1[[#This Row],[EPS]]</f>
        <v>3144</v>
      </c>
      <c r="L11" s="17" t="s">
        <v>192</v>
      </c>
      <c r="M11" s="17" t="s">
        <v>194</v>
      </c>
      <c r="N11" s="25" t="str">
        <f t="shared" si="0"/>
        <v>4159-1346</v>
      </c>
      <c r="O11" s="26">
        <f t="shared" si="1"/>
        <v>2813</v>
      </c>
      <c r="P11" s="26">
        <v>2813</v>
      </c>
      <c r="Q11" s="10">
        <v>303</v>
      </c>
      <c r="R11" s="25" t="str">
        <f>Table1[[#This Row],[EPS2]]&amp;"+"&amp;Table1[[#This Row],[تفاوت نهایی  close]]</f>
        <v>303+2813</v>
      </c>
      <c r="S11" s="17">
        <f>Table1[[#This Row],[EPS2]]+Table1[[#This Row],[تفاوت نهایی  close]]</f>
        <v>3116</v>
      </c>
      <c r="T11" s="17">
        <v>0</v>
      </c>
      <c r="U11" s="17">
        <v>4396</v>
      </c>
      <c r="V11" s="17" t="s">
        <v>531</v>
      </c>
      <c r="W11" s="26">
        <f>Table1[[#This Row],[اتنهایی high]]-Table1[[#This Row],[high ابتدایی]]</f>
        <v>4396</v>
      </c>
      <c r="X11" s="26">
        <v>4396</v>
      </c>
      <c r="Y11" s="10">
        <v>303</v>
      </c>
      <c r="Z11" s="17" t="s">
        <v>982</v>
      </c>
      <c r="AA11" s="17">
        <f>[1]!Table1[[#This Row],[EPS3]]+[1]!Table1[[#This Row],[تغییرات  نهایی high]]</f>
        <v>4699</v>
      </c>
      <c r="AB11" s="17">
        <v>0</v>
      </c>
      <c r="AC11" s="17">
        <v>4100</v>
      </c>
      <c r="AD11" s="17" t="s">
        <v>684</v>
      </c>
      <c r="AE11" s="26">
        <f>Table1[[#This Row],[انتهایی low]]-Table1[[#This Row],[ابتدایی low]]</f>
        <v>4100</v>
      </c>
      <c r="AF11" s="26">
        <v>4100</v>
      </c>
      <c r="AG11" s="10">
        <v>303</v>
      </c>
      <c r="AH11" s="17" t="s">
        <v>820</v>
      </c>
      <c r="AI11" s="17">
        <f>[1]!Table1[[#This Row],[EPS4]]+[1]!Table1[[#This Row],[تتغیرات نهایی low]]</f>
        <v>4403</v>
      </c>
    </row>
    <row r="12" spans="1:35" x14ac:dyDescent="0.3">
      <c r="A12" s="2" t="s">
        <v>0</v>
      </c>
      <c r="B12" s="15" t="s">
        <v>180</v>
      </c>
      <c r="C12" s="3" t="s">
        <v>1</v>
      </c>
      <c r="D12" s="3" t="s">
        <v>184</v>
      </c>
      <c r="E12" s="3" t="s">
        <v>185</v>
      </c>
      <c r="F12" s="3" t="s">
        <v>186</v>
      </c>
      <c r="G12" s="13" t="s">
        <v>187</v>
      </c>
      <c r="H12" s="23" t="s">
        <v>188</v>
      </c>
      <c r="I12" s="3" t="s">
        <v>181</v>
      </c>
      <c r="J12" s="3" t="s">
        <v>183</v>
      </c>
      <c r="K12" s="4" t="s">
        <v>182</v>
      </c>
      <c r="L12" s="18" t="s">
        <v>189</v>
      </c>
      <c r="M12" s="18" t="s">
        <v>190</v>
      </c>
      <c r="N12" s="18" t="s">
        <v>191</v>
      </c>
      <c r="O12" s="18" t="s">
        <v>335</v>
      </c>
      <c r="P12" s="18" t="s">
        <v>336</v>
      </c>
      <c r="Q12" s="3" t="s">
        <v>181</v>
      </c>
      <c r="R12" s="18" t="s">
        <v>338</v>
      </c>
      <c r="S12" s="21" t="s">
        <v>339</v>
      </c>
      <c r="T12" s="27" t="s">
        <v>359</v>
      </c>
      <c r="U12" s="27" t="s">
        <v>360</v>
      </c>
      <c r="V12" s="27" t="s">
        <v>361</v>
      </c>
      <c r="W12" s="27" t="s">
        <v>447</v>
      </c>
      <c r="X12" s="27" t="s">
        <v>362</v>
      </c>
      <c r="Y12" s="30" t="s">
        <v>983</v>
      </c>
      <c r="Z12" s="30" t="s">
        <v>807</v>
      </c>
      <c r="AA12" s="27" t="s">
        <v>984</v>
      </c>
      <c r="AB12" s="28" t="s">
        <v>448</v>
      </c>
      <c r="AC12" s="28" t="s">
        <v>449</v>
      </c>
      <c r="AD12" s="28" t="s">
        <v>450</v>
      </c>
      <c r="AE12" s="28" t="s">
        <v>451</v>
      </c>
      <c r="AF12" s="28" t="s">
        <v>452</v>
      </c>
      <c r="AG12" s="29" t="s">
        <v>821</v>
      </c>
      <c r="AH12" s="29" t="s">
        <v>810</v>
      </c>
      <c r="AI12" s="28" t="s">
        <v>822</v>
      </c>
    </row>
    <row r="13" spans="1:35" x14ac:dyDescent="0.25">
      <c r="A13" s="1">
        <v>1</v>
      </c>
      <c r="B13" s="16">
        <v>1393</v>
      </c>
      <c r="C13" s="1" t="s">
        <v>4</v>
      </c>
      <c r="D13" s="1">
        <v>8391</v>
      </c>
      <c r="E13" s="1">
        <v>3432</v>
      </c>
      <c r="F13" s="1" t="s">
        <v>170</v>
      </c>
      <c r="G13" s="14">
        <v>-3392</v>
      </c>
      <c r="H13" s="14">
        <v>-3392</v>
      </c>
      <c r="I13" s="9">
        <v>822</v>
      </c>
      <c r="J13" s="1" t="str">
        <f>Table1[[#This Row],[تفاوت نهایی open]] &amp; " + " &amp; Table1[[#This Row],[EPS]]</f>
        <v>-3392 + 822</v>
      </c>
      <c r="K13" s="7">
        <f t="shared" ref="K13:K22" si="2">SUM(G13,I13)</f>
        <v>-2570</v>
      </c>
      <c r="L13" s="17" t="s">
        <v>235</v>
      </c>
      <c r="M13" s="17">
        <v>3433</v>
      </c>
      <c r="N13" s="25" t="str">
        <f t="shared" si="0"/>
        <v>3433-8388</v>
      </c>
      <c r="O13" s="26">
        <f t="shared" si="1"/>
        <v>-4955</v>
      </c>
      <c r="P13" s="26">
        <v>-4955</v>
      </c>
      <c r="Q13" s="9">
        <v>822</v>
      </c>
      <c r="R13" s="25" t="str">
        <f>Table1[[#This Row],[EPS2]]&amp;"+"&amp;Table1[[#This Row],[تفاوت نهایی  close]]</f>
        <v>822+-4955</v>
      </c>
      <c r="S13" s="17">
        <f>Table1[[#This Row],[EPS2]]+Table1[[#This Row],[تفاوت نهایی  close]]</f>
        <v>-4133</v>
      </c>
      <c r="T13" s="17">
        <v>8400</v>
      </c>
      <c r="U13" s="17">
        <v>3550</v>
      </c>
      <c r="V13" s="17" t="s">
        <v>532</v>
      </c>
      <c r="W13" s="26">
        <f>Table1[[#This Row],[اتنهایی high]]-Table1[[#This Row],[high ابتدایی]]</f>
        <v>-4850</v>
      </c>
      <c r="X13" s="26">
        <f>Table1[[#This Row],[اتنهایی high]]-Table1[[#This Row],[high ابتدایی]]</f>
        <v>-4850</v>
      </c>
      <c r="Y13" s="9">
        <v>822</v>
      </c>
      <c r="Z13" s="17" t="s">
        <v>985</v>
      </c>
      <c r="AA13" s="17">
        <f>[1]!Table1[[#This Row],[EPS3]]+[1]!Table1[[#This Row],[تغییرات  نهایی high]]</f>
        <v>-4028</v>
      </c>
      <c r="AB13" s="17">
        <v>8271</v>
      </c>
      <c r="AC13" s="17">
        <v>3302</v>
      </c>
      <c r="AD13" s="17" t="s">
        <v>685</v>
      </c>
      <c r="AE13" s="26">
        <f>Table1[[#This Row],[انتهایی low]]-Table1[[#This Row],[ابتدایی low]]</f>
        <v>-4969</v>
      </c>
      <c r="AF13" s="26">
        <v>-4969</v>
      </c>
      <c r="AG13" s="9">
        <v>822</v>
      </c>
      <c r="AH13" s="17" t="s">
        <v>823</v>
      </c>
      <c r="AI13" s="17">
        <f>[1]!Table1[[#This Row],[EPS4]]+[1]!Table1[[#This Row],[تتغیرات نهایی low]]</f>
        <v>-4147</v>
      </c>
    </row>
    <row r="14" spans="1:35" x14ac:dyDescent="0.25">
      <c r="A14" s="1">
        <v>2</v>
      </c>
      <c r="B14" s="16">
        <v>1393</v>
      </c>
      <c r="C14" s="1" t="s">
        <v>5</v>
      </c>
      <c r="D14" s="1">
        <v>3850</v>
      </c>
      <c r="E14" s="1">
        <v>1607</v>
      </c>
      <c r="F14" s="1" t="s">
        <v>171</v>
      </c>
      <c r="G14" s="14">
        <v>-1587</v>
      </c>
      <c r="H14" s="14">
        <v>-1587</v>
      </c>
      <c r="I14" s="12">
        <v>-21</v>
      </c>
      <c r="J14" s="1" t="str">
        <f>Table1[[#This Row],[تفاوت نهایی open]] &amp; " + " &amp; Table1[[#This Row],[EPS]]</f>
        <v>-1587 + -21</v>
      </c>
      <c r="K14" s="7">
        <f t="shared" si="2"/>
        <v>-1608</v>
      </c>
      <c r="L14" s="17" t="s">
        <v>247</v>
      </c>
      <c r="M14" s="17">
        <v>1754</v>
      </c>
      <c r="N14" s="25" t="str">
        <f t="shared" si="0"/>
        <v>1754-3849</v>
      </c>
      <c r="O14" s="26">
        <f t="shared" si="1"/>
        <v>-2095</v>
      </c>
      <c r="P14" s="26">
        <v>-2095</v>
      </c>
      <c r="Q14" s="12">
        <v>-21</v>
      </c>
      <c r="R14" s="25" t="str">
        <f>Table1[[#This Row],[EPS2]]&amp;"+"&amp;Table1[[#This Row],[تفاوت نهایی  close]]</f>
        <v>-21+-2095</v>
      </c>
      <c r="S14" s="17">
        <f>Table1[[#This Row],[EPS2]]+Table1[[#This Row],[تفاوت نهایی  close]]</f>
        <v>-2116</v>
      </c>
      <c r="T14" s="17">
        <v>3980</v>
      </c>
      <c r="U14" s="17">
        <v>1817</v>
      </c>
      <c r="V14" s="17" t="s">
        <v>533</v>
      </c>
      <c r="W14" s="26">
        <f>Table1[[#This Row],[اتنهایی high]]-Table1[[#This Row],[high ابتدایی]]</f>
        <v>-2163</v>
      </c>
      <c r="X14" s="26">
        <f>Table1[[#This Row],[اتنهایی high]]-Table1[[#This Row],[high ابتدایی]]</f>
        <v>-2163</v>
      </c>
      <c r="Y14" s="12">
        <v>-21</v>
      </c>
      <c r="Z14" s="17" t="s">
        <v>986</v>
      </c>
      <c r="AA14" s="17">
        <f>[1]!Table1[[#This Row],[EPS3]]+[1]!Table1[[#This Row],[تغییرات  نهایی high]]</f>
        <v>-2184</v>
      </c>
      <c r="AB14" s="17">
        <v>3700</v>
      </c>
      <c r="AC14" s="17">
        <v>1745</v>
      </c>
      <c r="AD14" s="17" t="s">
        <v>686</v>
      </c>
      <c r="AE14" s="26">
        <f>Table1[[#This Row],[انتهایی low]]-Table1[[#This Row],[ابتدایی low]]</f>
        <v>-1955</v>
      </c>
      <c r="AF14" s="26">
        <v>-1955</v>
      </c>
      <c r="AG14" s="12">
        <v>-21</v>
      </c>
      <c r="AH14" s="17" t="s">
        <v>824</v>
      </c>
      <c r="AI14" s="17">
        <f>[1]!Table1[[#This Row],[EPS4]]+[1]!Table1[[#This Row],[تتغیرات نهایی low]]</f>
        <v>-1976</v>
      </c>
    </row>
    <row r="15" spans="1:35" x14ac:dyDescent="0.25">
      <c r="A15" s="1">
        <v>3</v>
      </c>
      <c r="B15" s="16">
        <v>1393</v>
      </c>
      <c r="C15" s="1" t="s">
        <v>6</v>
      </c>
      <c r="D15" s="1">
        <v>10331</v>
      </c>
      <c r="E15" s="1">
        <v>3692</v>
      </c>
      <c r="F15" s="1" t="s">
        <v>172</v>
      </c>
      <c r="G15" s="14">
        <v>1558</v>
      </c>
      <c r="H15" s="14">
        <v>1558</v>
      </c>
      <c r="I15" s="9">
        <v>419</v>
      </c>
      <c r="J15" s="1" t="str">
        <f>Table1[[#This Row],[تفاوت نهایی open]] &amp; " + " &amp; Table1[[#This Row],[EPS]]</f>
        <v>1558 + 419</v>
      </c>
      <c r="K15" s="7">
        <f t="shared" si="2"/>
        <v>1977</v>
      </c>
      <c r="L15" s="17" t="s">
        <v>259</v>
      </c>
      <c r="M15" s="17">
        <v>3690</v>
      </c>
      <c r="N15" s="25" t="str">
        <f t="shared" si="0"/>
        <v>3690-10332</v>
      </c>
      <c r="O15" s="26">
        <f t="shared" si="1"/>
        <v>-6642</v>
      </c>
      <c r="P15" s="26">
        <v>-6642</v>
      </c>
      <c r="Q15" s="9">
        <v>419</v>
      </c>
      <c r="R15" s="25" t="str">
        <f>Table1[[#This Row],[EPS2]]&amp;"+"&amp;Table1[[#This Row],[تفاوت نهایی  close]]</f>
        <v>419+-6642</v>
      </c>
      <c r="S15" s="17">
        <f>Table1[[#This Row],[EPS2]]+Table1[[#This Row],[تفاوت نهایی  close]]</f>
        <v>-6223</v>
      </c>
      <c r="T15" s="17">
        <v>10580</v>
      </c>
      <c r="U15" s="17">
        <v>3718</v>
      </c>
      <c r="V15" s="17" t="s">
        <v>534</v>
      </c>
      <c r="W15" s="26">
        <f>Table1[[#This Row],[اتنهایی high]]-Table1[[#This Row],[high ابتدایی]]</f>
        <v>-6862</v>
      </c>
      <c r="X15" s="26">
        <f>Table1[[#This Row],[اتنهایی high]]-Table1[[#This Row],[high ابتدایی]]</f>
        <v>-6862</v>
      </c>
      <c r="Y15" s="9">
        <v>419</v>
      </c>
      <c r="Z15" s="17" t="s">
        <v>987</v>
      </c>
      <c r="AA15" s="17">
        <f>[1]!Table1[[#This Row],[EPS3]]+[1]!Table1[[#This Row],[تغییرات  نهایی high]]</f>
        <v>-6443</v>
      </c>
      <c r="AB15" s="17">
        <v>10400</v>
      </c>
      <c r="AC15" s="17">
        <v>3564</v>
      </c>
      <c r="AD15" s="17" t="s">
        <v>687</v>
      </c>
      <c r="AE15" s="26">
        <f>Table1[[#This Row],[انتهایی low]]-Table1[[#This Row],[ابتدایی low]]</f>
        <v>-6836</v>
      </c>
      <c r="AF15" s="26">
        <v>-6836</v>
      </c>
      <c r="AG15" s="9">
        <v>419</v>
      </c>
      <c r="AH15" s="17" t="s">
        <v>825</v>
      </c>
      <c r="AI15" s="17">
        <f>[1]!Table1[[#This Row],[EPS4]]+[1]!Table1[[#This Row],[تتغیرات نهایی low]]</f>
        <v>-6417</v>
      </c>
    </row>
    <row r="16" spans="1:35" x14ac:dyDescent="0.25">
      <c r="A16" s="1">
        <v>4</v>
      </c>
      <c r="B16" s="16">
        <v>1393</v>
      </c>
      <c r="C16" s="1" t="s">
        <v>9</v>
      </c>
      <c r="D16" s="1">
        <v>18538</v>
      </c>
      <c r="E16" s="1">
        <v>9509</v>
      </c>
      <c r="F16" s="1" t="s">
        <v>173</v>
      </c>
      <c r="G16" s="14">
        <v>10307</v>
      </c>
      <c r="H16" s="14">
        <v>10307</v>
      </c>
      <c r="I16" s="9">
        <v>38</v>
      </c>
      <c r="J16" s="1" t="str">
        <f>Table1[[#This Row],[تفاوت نهایی open]] &amp; " + " &amp; Table1[[#This Row],[EPS]]</f>
        <v>10307 + 38</v>
      </c>
      <c r="K16" s="7">
        <f t="shared" si="2"/>
        <v>10345</v>
      </c>
      <c r="L16" s="17" t="s">
        <v>271</v>
      </c>
      <c r="M16" s="17">
        <v>9509</v>
      </c>
      <c r="N16" s="25" t="str">
        <f t="shared" si="0"/>
        <v>9509-18538</v>
      </c>
      <c r="O16" s="26">
        <f t="shared" si="1"/>
        <v>-9029</v>
      </c>
      <c r="P16" s="26">
        <v>-9029</v>
      </c>
      <c r="Q16" s="9">
        <v>38</v>
      </c>
      <c r="R16" s="25" t="str">
        <f>Table1[[#This Row],[EPS2]]&amp;"+"&amp;Table1[[#This Row],[تفاوت نهایی  close]]</f>
        <v>38+-9029</v>
      </c>
      <c r="S16" s="17">
        <f>Table1[[#This Row],[EPS2]]+Table1[[#This Row],[تفاوت نهایی  close]]</f>
        <v>-8991</v>
      </c>
      <c r="T16" s="17">
        <v>0</v>
      </c>
      <c r="U16" s="17">
        <v>0</v>
      </c>
      <c r="V16" s="17" t="s">
        <v>525</v>
      </c>
      <c r="W16" s="26">
        <f>Table1[[#This Row],[اتنهایی high]]-Table1[[#This Row],[high ابتدایی]]</f>
        <v>0</v>
      </c>
      <c r="X16" s="26">
        <f>Table1[[#This Row],[اتنهایی high]]-Table1[[#This Row],[high ابتدایی]]</f>
        <v>0</v>
      </c>
      <c r="Y16" s="9">
        <v>38</v>
      </c>
      <c r="Z16" s="17" t="s">
        <v>988</v>
      </c>
      <c r="AA16" s="17">
        <f>[1]!Table1[[#This Row],[EPS3]]+[1]!Table1[[#This Row],[تغییرات  نهایی high]]</f>
        <v>38</v>
      </c>
      <c r="AB16" s="17">
        <v>0</v>
      </c>
      <c r="AC16" s="17">
        <v>0</v>
      </c>
      <c r="AD16" s="17" t="s">
        <v>525</v>
      </c>
      <c r="AE16" s="26">
        <f>Table1[[#This Row],[انتهایی low]]-Table1[[#This Row],[ابتدایی low]]</f>
        <v>0</v>
      </c>
      <c r="AF16" s="26">
        <v>0</v>
      </c>
      <c r="AG16" s="9">
        <v>38</v>
      </c>
      <c r="AH16" s="17" t="s">
        <v>826</v>
      </c>
      <c r="AI16" s="17">
        <f>[1]!Table1[[#This Row],[EPS4]]+[1]!Table1[[#This Row],[تتغیرات نهایی low]]</f>
        <v>38</v>
      </c>
    </row>
    <row r="17" spans="1:35" x14ac:dyDescent="0.25">
      <c r="A17" s="1">
        <v>5</v>
      </c>
      <c r="B17" s="16">
        <v>1393</v>
      </c>
      <c r="C17" s="1" t="s">
        <v>11</v>
      </c>
      <c r="D17" s="1">
        <v>11185</v>
      </c>
      <c r="E17" s="1">
        <v>8351</v>
      </c>
      <c r="F17" s="1" t="s">
        <v>174</v>
      </c>
      <c r="G17" s="14">
        <v>3655</v>
      </c>
      <c r="H17" s="14">
        <v>3655</v>
      </c>
      <c r="I17" s="10">
        <v>634</v>
      </c>
      <c r="J17" s="1" t="str">
        <f>Table1[[#This Row],[تفاوت نهایی open]] &amp; " + " &amp; Table1[[#This Row],[EPS]]</f>
        <v>3655 + 634</v>
      </c>
      <c r="K17" s="7">
        <f t="shared" si="2"/>
        <v>4289</v>
      </c>
      <c r="L17" s="17" t="s">
        <v>283</v>
      </c>
      <c r="M17" s="17">
        <v>8621</v>
      </c>
      <c r="N17" s="25" t="str">
        <f t="shared" si="0"/>
        <v>8621-11191</v>
      </c>
      <c r="O17" s="26">
        <f t="shared" si="1"/>
        <v>-2570</v>
      </c>
      <c r="P17" s="26">
        <v>-2570</v>
      </c>
      <c r="Q17" s="10">
        <v>634</v>
      </c>
      <c r="R17" s="25" t="str">
        <f>Table1[[#This Row],[EPS2]]&amp;"+"&amp;Table1[[#This Row],[تفاوت نهایی  close]]</f>
        <v>634+-2570</v>
      </c>
      <c r="S17" s="17">
        <f>Table1[[#This Row],[EPS2]]+Table1[[#This Row],[تفاوت نهایی  close]]</f>
        <v>-1936</v>
      </c>
      <c r="T17" s="17">
        <v>11370</v>
      </c>
      <c r="U17" s="17">
        <v>8685</v>
      </c>
      <c r="V17" s="17" t="s">
        <v>535</v>
      </c>
      <c r="W17" s="26">
        <f>Table1[[#This Row],[اتنهایی high]]-Table1[[#This Row],[high ابتدایی]]</f>
        <v>-2685</v>
      </c>
      <c r="X17" s="26">
        <f>Table1[[#This Row],[اتنهایی high]]-Table1[[#This Row],[high ابتدایی]]</f>
        <v>-2685</v>
      </c>
      <c r="Y17" s="10">
        <v>634</v>
      </c>
      <c r="Z17" s="17" t="s">
        <v>989</v>
      </c>
      <c r="AA17" s="17">
        <f>[1]!Table1[[#This Row],[EPS3]]+[1]!Table1[[#This Row],[تغییرات  نهایی high]]</f>
        <v>-2051</v>
      </c>
      <c r="AB17" s="17">
        <v>11130</v>
      </c>
      <c r="AC17" s="17">
        <v>8466</v>
      </c>
      <c r="AD17" s="17" t="s">
        <v>688</v>
      </c>
      <c r="AE17" s="26">
        <f>Table1[[#This Row],[انتهایی low]]-Table1[[#This Row],[ابتدایی low]]</f>
        <v>-2664</v>
      </c>
      <c r="AF17" s="26">
        <v>-2664</v>
      </c>
      <c r="AG17" s="10">
        <v>634</v>
      </c>
      <c r="AH17" s="17" t="s">
        <v>827</v>
      </c>
      <c r="AI17" s="17">
        <f>[1]!Table1[[#This Row],[EPS4]]+[1]!Table1[[#This Row],[تتغیرات نهایی low]]</f>
        <v>-2030</v>
      </c>
    </row>
    <row r="18" spans="1:35" x14ac:dyDescent="0.25">
      <c r="A18" s="1">
        <v>6</v>
      </c>
      <c r="B18" s="16">
        <v>1393</v>
      </c>
      <c r="C18" s="1" t="s">
        <v>12</v>
      </c>
      <c r="D18" s="1">
        <v>2464</v>
      </c>
      <c r="E18" s="1">
        <v>1587</v>
      </c>
      <c r="F18" s="1" t="s">
        <v>175</v>
      </c>
      <c r="G18" s="14">
        <v>183</v>
      </c>
      <c r="H18" s="14">
        <v>183</v>
      </c>
      <c r="I18" s="10">
        <v>0</v>
      </c>
      <c r="J18" s="1" t="str">
        <f>Table1[[#This Row],[تفاوت نهایی open]] &amp; " + " &amp; Table1[[#This Row],[EPS]]</f>
        <v>183 + 0</v>
      </c>
      <c r="K18" s="7">
        <f t="shared" si="2"/>
        <v>183</v>
      </c>
      <c r="L18" s="17" t="s">
        <v>295</v>
      </c>
      <c r="M18" s="17">
        <v>1587</v>
      </c>
      <c r="N18" s="25" t="str">
        <f t="shared" si="0"/>
        <v>1587-2446</v>
      </c>
      <c r="O18" s="26">
        <f t="shared" si="1"/>
        <v>-859</v>
      </c>
      <c r="P18" s="26">
        <v>-859</v>
      </c>
      <c r="Q18" s="10">
        <v>0</v>
      </c>
      <c r="R18" s="25" t="str">
        <f>Table1[[#This Row],[EPS2]]&amp;"+"&amp;Table1[[#This Row],[تفاوت نهایی  close]]</f>
        <v>0+-859</v>
      </c>
      <c r="S18" s="17">
        <f>Table1[[#This Row],[EPS2]]+Table1[[#This Row],[تفاوت نهایی  close]]</f>
        <v>-859</v>
      </c>
      <c r="T18" s="17">
        <v>2530</v>
      </c>
      <c r="U18" s="17">
        <v>1618</v>
      </c>
      <c r="V18" s="17" t="s">
        <v>536</v>
      </c>
      <c r="W18" s="26">
        <f>Table1[[#This Row],[اتنهایی high]]-Table1[[#This Row],[high ابتدایی]]</f>
        <v>-912</v>
      </c>
      <c r="X18" s="26">
        <f>Table1[[#This Row],[اتنهایی high]]-Table1[[#This Row],[high ابتدایی]]</f>
        <v>-912</v>
      </c>
      <c r="Y18" s="10">
        <v>0</v>
      </c>
      <c r="Z18" s="17" t="s">
        <v>990</v>
      </c>
      <c r="AA18" s="17">
        <f>[1]!Table1[[#This Row],[EPS3]]+[1]!Table1[[#This Row],[تغییرات  نهایی high]]</f>
        <v>-912</v>
      </c>
      <c r="AB18" s="17">
        <v>2394</v>
      </c>
      <c r="AC18" s="17">
        <v>1560</v>
      </c>
      <c r="AD18" s="17" t="s">
        <v>689</v>
      </c>
      <c r="AE18" s="26">
        <f>Table1[[#This Row],[انتهایی low]]-Table1[[#This Row],[ابتدایی low]]</f>
        <v>-834</v>
      </c>
      <c r="AF18" s="26">
        <v>-834</v>
      </c>
      <c r="AG18" s="10">
        <v>0</v>
      </c>
      <c r="AH18" s="17" t="s">
        <v>828</v>
      </c>
      <c r="AI18" s="17">
        <f>[1]!Table1[[#This Row],[EPS4]]+[1]!Table1[[#This Row],[تتغیرات نهایی low]]</f>
        <v>-834</v>
      </c>
    </row>
    <row r="19" spans="1:35" x14ac:dyDescent="0.25">
      <c r="A19" s="1">
        <v>7</v>
      </c>
      <c r="B19" s="16">
        <v>1393</v>
      </c>
      <c r="C19" s="1" t="s">
        <v>16</v>
      </c>
      <c r="D19" s="1">
        <v>1409</v>
      </c>
      <c r="E19" s="1">
        <v>710</v>
      </c>
      <c r="F19" s="1" t="s">
        <v>176</v>
      </c>
      <c r="G19" s="14">
        <v>437</v>
      </c>
      <c r="H19" s="14">
        <v>437</v>
      </c>
      <c r="I19" s="9">
        <v>35</v>
      </c>
      <c r="J19" s="1" t="str">
        <f>Table1[[#This Row],[تفاوت نهایی open]] &amp; " + " &amp; Table1[[#This Row],[EPS]]</f>
        <v>437 + 35</v>
      </c>
      <c r="K19" s="7">
        <f t="shared" si="2"/>
        <v>472</v>
      </c>
      <c r="L19" s="17" t="s">
        <v>307</v>
      </c>
      <c r="M19" s="17">
        <v>710</v>
      </c>
      <c r="N19" s="25" t="str">
        <f t="shared" si="0"/>
        <v>710-1439</v>
      </c>
      <c r="O19" s="26">
        <f t="shared" si="1"/>
        <v>-729</v>
      </c>
      <c r="P19" s="26">
        <v>-729</v>
      </c>
      <c r="Q19" s="9">
        <v>35</v>
      </c>
      <c r="R19" s="25" t="str">
        <f>Table1[[#This Row],[EPS2]]&amp;"+"&amp;Table1[[#This Row],[تفاوت نهایی  close]]</f>
        <v>35+-729</v>
      </c>
      <c r="S19" s="17">
        <f>Table1[[#This Row],[EPS2]]+Table1[[#This Row],[تفاوت نهایی  close]]</f>
        <v>-694</v>
      </c>
      <c r="T19" s="17">
        <v>1469</v>
      </c>
      <c r="U19" s="17">
        <v>710</v>
      </c>
      <c r="V19" s="17" t="s">
        <v>537</v>
      </c>
      <c r="W19" s="26">
        <f>Table1[[#This Row],[اتنهایی high]]-Table1[[#This Row],[high ابتدایی]]</f>
        <v>-759</v>
      </c>
      <c r="X19" s="26">
        <f>Table1[[#This Row],[اتنهایی high]]-Table1[[#This Row],[high ابتدایی]]</f>
        <v>-759</v>
      </c>
      <c r="Y19" s="9">
        <v>35</v>
      </c>
      <c r="Z19" s="17" t="s">
        <v>991</v>
      </c>
      <c r="AA19" s="17">
        <f>[1]!Table1[[#This Row],[EPS3]]+[1]!Table1[[#This Row],[تغییرات  نهایی high]]</f>
        <v>-724</v>
      </c>
      <c r="AB19" s="17">
        <v>1400</v>
      </c>
      <c r="AC19" s="17">
        <v>709</v>
      </c>
      <c r="AD19" s="17" t="s">
        <v>690</v>
      </c>
      <c r="AE19" s="26">
        <f>Table1[[#This Row],[انتهایی low]]-Table1[[#This Row],[ابتدایی low]]</f>
        <v>-691</v>
      </c>
      <c r="AF19" s="26">
        <v>-691</v>
      </c>
      <c r="AG19" s="9">
        <v>35</v>
      </c>
      <c r="AH19" s="17" t="s">
        <v>829</v>
      </c>
      <c r="AI19" s="17">
        <f>[1]!Table1[[#This Row],[EPS4]]+[1]!Table1[[#This Row],[تتغیرات نهایی low]]</f>
        <v>-656</v>
      </c>
    </row>
    <row r="20" spans="1:35" x14ac:dyDescent="0.25">
      <c r="A20" s="1">
        <v>8</v>
      </c>
      <c r="B20" s="16">
        <v>1393</v>
      </c>
      <c r="C20" s="1" t="s">
        <v>17</v>
      </c>
      <c r="D20" s="1">
        <v>6631</v>
      </c>
      <c r="E20" s="1">
        <v>2031</v>
      </c>
      <c r="F20" s="1" t="s">
        <v>177</v>
      </c>
      <c r="G20" s="14">
        <v>-11968</v>
      </c>
      <c r="H20" s="14">
        <v>-11968</v>
      </c>
      <c r="I20" s="10">
        <v>316</v>
      </c>
      <c r="J20" s="1" t="str">
        <f>Table1[[#This Row],[تفاوت نهایی open]] &amp; " + " &amp; Table1[[#This Row],[EPS]]</f>
        <v>-11968 + 316</v>
      </c>
      <c r="K20" s="7">
        <f t="shared" si="2"/>
        <v>-11652</v>
      </c>
      <c r="L20" s="17" t="s">
        <v>222</v>
      </c>
      <c r="M20" s="17">
        <v>2057</v>
      </c>
      <c r="N20" s="25" t="str">
        <f t="shared" si="0"/>
        <v>2057-6661</v>
      </c>
      <c r="O20" s="26">
        <f t="shared" si="1"/>
        <v>-4604</v>
      </c>
      <c r="P20" s="26">
        <v>-4604</v>
      </c>
      <c r="Q20" s="10">
        <v>316</v>
      </c>
      <c r="R20" s="25" t="str">
        <f>Table1[[#This Row],[EPS2]]&amp;"+"&amp;Table1[[#This Row],[تفاوت نهایی  close]]</f>
        <v>316+-4604</v>
      </c>
      <c r="S20" s="17">
        <f>Table1[[#This Row],[EPS2]]+Table1[[#This Row],[تفاوت نهایی  close]]</f>
        <v>-4288</v>
      </c>
      <c r="T20" s="17">
        <v>6896</v>
      </c>
      <c r="U20" s="17">
        <v>2112</v>
      </c>
      <c r="V20" s="17" t="s">
        <v>538</v>
      </c>
      <c r="W20" s="26">
        <f>Table1[[#This Row],[اتنهایی high]]-Table1[[#This Row],[high ابتدایی]]</f>
        <v>-4784</v>
      </c>
      <c r="X20" s="26">
        <f>Table1[[#This Row],[اتنهایی high]]-Table1[[#This Row],[high ابتدایی]]</f>
        <v>-4784</v>
      </c>
      <c r="Y20" s="10">
        <v>316</v>
      </c>
      <c r="Z20" s="17" t="s">
        <v>992</v>
      </c>
      <c r="AA20" s="17">
        <f>[1]!Table1[[#This Row],[EPS3]]+[1]!Table1[[#This Row],[تغییرات  نهایی high]]</f>
        <v>-4468</v>
      </c>
      <c r="AB20" s="17">
        <v>6814</v>
      </c>
      <c r="AC20" s="17">
        <v>2112</v>
      </c>
      <c r="AD20" s="17" t="s">
        <v>538</v>
      </c>
      <c r="AE20" s="26">
        <f>Table1[[#This Row],[انتهایی low]]-Table1[[#This Row],[ابتدایی low]]</f>
        <v>-4702</v>
      </c>
      <c r="AF20" s="26">
        <v>-4702</v>
      </c>
      <c r="AG20" s="10">
        <v>316</v>
      </c>
      <c r="AH20" s="17" t="s">
        <v>830</v>
      </c>
      <c r="AI20" s="17">
        <f>[1]!Table1[[#This Row],[EPS4]]+[1]!Table1[[#This Row],[تتغیرات نهایی low]]</f>
        <v>-4386</v>
      </c>
    </row>
    <row r="21" spans="1:35" x14ac:dyDescent="0.25">
      <c r="A21" s="1">
        <v>9</v>
      </c>
      <c r="B21" s="16">
        <v>1393</v>
      </c>
      <c r="C21" s="1" t="s">
        <v>18</v>
      </c>
      <c r="D21" s="1">
        <v>28472</v>
      </c>
      <c r="E21" s="1">
        <v>3631</v>
      </c>
      <c r="F21" s="1" t="s">
        <v>178</v>
      </c>
      <c r="G21" s="14">
        <v>14062</v>
      </c>
      <c r="H21" s="14">
        <v>14062</v>
      </c>
      <c r="I21" s="10">
        <v>517</v>
      </c>
      <c r="J21" s="1" t="str">
        <f>Table1[[#This Row],[تفاوت نهایی open]] &amp; " + " &amp; Table1[[#This Row],[EPS]]</f>
        <v>14062 + 517</v>
      </c>
      <c r="K21" s="7">
        <f t="shared" si="2"/>
        <v>14579</v>
      </c>
      <c r="L21" s="17" t="s">
        <v>208</v>
      </c>
      <c r="M21" s="17">
        <v>3597</v>
      </c>
      <c r="N21" s="25" t="str">
        <f>M21&amp;"-"&amp;L21</f>
        <v>3597-28471</v>
      </c>
      <c r="O21" s="26">
        <f t="shared" si="1"/>
        <v>-24874</v>
      </c>
      <c r="P21" s="26">
        <v>-24874</v>
      </c>
      <c r="Q21" s="10">
        <v>517</v>
      </c>
      <c r="R21" s="25" t="str">
        <f>Table1[[#This Row],[EPS2]]&amp;"+"&amp;Table1[[#This Row],[تفاوت نهایی  close]]</f>
        <v>517+-24874</v>
      </c>
      <c r="S21" s="17">
        <f>Table1[[#This Row],[EPS2]]+Table1[[#This Row],[تفاوت نهایی  close]]</f>
        <v>-24357</v>
      </c>
      <c r="T21" s="17">
        <v>27334</v>
      </c>
      <c r="U21" s="17">
        <v>3724</v>
      </c>
      <c r="V21" s="17" t="s">
        <v>539</v>
      </c>
      <c r="W21" s="26">
        <f>Table1[[#This Row],[اتنهایی high]]-Table1[[#This Row],[high ابتدایی]]</f>
        <v>-23610</v>
      </c>
      <c r="X21" s="26">
        <f>Table1[[#This Row],[اتنهایی high]]-Table1[[#This Row],[high ابتدایی]]</f>
        <v>-23610</v>
      </c>
      <c r="Y21" s="10">
        <v>517</v>
      </c>
      <c r="Z21" s="17" t="s">
        <v>993</v>
      </c>
      <c r="AA21" s="17">
        <f>[1]!Table1[[#This Row],[EPS3]]+[1]!Table1[[#This Row],[تغییرات  نهایی high]]</f>
        <v>-23093</v>
      </c>
      <c r="AB21" s="17">
        <v>27334</v>
      </c>
      <c r="AC21" s="17">
        <v>3555</v>
      </c>
      <c r="AD21" s="17" t="s">
        <v>691</v>
      </c>
      <c r="AE21" s="26">
        <f>Table1[[#This Row],[انتهایی low]]-Table1[[#This Row],[ابتدایی low]]</f>
        <v>-23779</v>
      </c>
      <c r="AF21" s="26">
        <v>-23779</v>
      </c>
      <c r="AG21" s="10">
        <v>517</v>
      </c>
      <c r="AH21" s="17" t="s">
        <v>831</v>
      </c>
      <c r="AI21" s="17">
        <f>[1]!Table1[[#This Row],[EPS4]]+[1]!Table1[[#This Row],[تتغیرات نهایی low]]</f>
        <v>-23262</v>
      </c>
    </row>
    <row r="22" spans="1:35" x14ac:dyDescent="0.25">
      <c r="A22" s="1">
        <v>10</v>
      </c>
      <c r="B22" s="16">
        <v>1393</v>
      </c>
      <c r="C22" s="1" t="s">
        <v>19</v>
      </c>
      <c r="D22" s="1">
        <v>4159</v>
      </c>
      <c r="E22" s="1">
        <v>5820</v>
      </c>
      <c r="F22" s="1" t="s">
        <v>179</v>
      </c>
      <c r="G22" s="14">
        <v>2841</v>
      </c>
      <c r="H22" s="14">
        <v>2841</v>
      </c>
      <c r="I22" s="10">
        <v>40</v>
      </c>
      <c r="J22" s="1" t="str">
        <f>Table1[[#This Row],[تفاوت نهایی open]] &amp; " + " &amp; Table1[[#This Row],[EPS]]</f>
        <v>2841 + 40</v>
      </c>
      <c r="K22" s="7">
        <f t="shared" si="2"/>
        <v>2881</v>
      </c>
      <c r="L22" s="17" t="s">
        <v>195</v>
      </c>
      <c r="M22" s="17" t="s">
        <v>196</v>
      </c>
      <c r="N22" s="25" t="str">
        <f t="shared" si="0"/>
        <v>5855-4150</v>
      </c>
      <c r="O22" s="26">
        <f t="shared" si="1"/>
        <v>1705</v>
      </c>
      <c r="P22" s="26">
        <v>1705</v>
      </c>
      <c r="Q22" s="10">
        <v>40</v>
      </c>
      <c r="R22" s="25" t="str">
        <f>Table1[[#This Row],[EPS2]]&amp;"+"&amp;Table1[[#This Row],[تفاوت نهایی  close]]</f>
        <v>40+1705</v>
      </c>
      <c r="S22" s="17">
        <f>Table1[[#This Row],[EPS2]]+Table1[[#This Row],[تفاوت نهایی  close]]</f>
        <v>1745</v>
      </c>
      <c r="T22" s="17">
        <v>4150</v>
      </c>
      <c r="U22" s="17">
        <v>5999</v>
      </c>
      <c r="V22" s="17" t="s">
        <v>540</v>
      </c>
      <c r="W22" s="26">
        <f>Table1[[#This Row],[اتنهایی high]]-Table1[[#This Row],[high ابتدایی]]</f>
        <v>1849</v>
      </c>
      <c r="X22" s="26">
        <f>Table1[[#This Row],[اتنهایی high]]-Table1[[#This Row],[high ابتدایی]]</f>
        <v>1849</v>
      </c>
      <c r="Y22" s="10">
        <v>40</v>
      </c>
      <c r="Z22" s="17" t="s">
        <v>994</v>
      </c>
      <c r="AA22" s="17">
        <f>[1]!Table1[[#This Row],[EPS3]]+[1]!Table1[[#This Row],[تغییرات  نهایی high]]</f>
        <v>1889</v>
      </c>
      <c r="AB22" s="17">
        <v>4150</v>
      </c>
      <c r="AC22" s="17">
        <v>5840</v>
      </c>
      <c r="AD22" s="17" t="s">
        <v>692</v>
      </c>
      <c r="AE22" s="26">
        <f>Table1[[#This Row],[انتهایی low]]-Table1[[#This Row],[ابتدایی low]]</f>
        <v>1690</v>
      </c>
      <c r="AF22" s="26">
        <v>1690</v>
      </c>
      <c r="AG22" s="10">
        <v>40</v>
      </c>
      <c r="AH22" s="17" t="s">
        <v>832</v>
      </c>
      <c r="AI22" s="17">
        <f>[1]!Table1[[#This Row],[EPS4]]+[1]!Table1[[#This Row],[تتغیرات نهایی low]]</f>
        <v>1730</v>
      </c>
    </row>
    <row r="23" spans="1:35" x14ac:dyDescent="0.3">
      <c r="A23" s="2" t="s">
        <v>0</v>
      </c>
      <c r="B23" s="15" t="s">
        <v>180</v>
      </c>
      <c r="C23" s="3" t="s">
        <v>1</v>
      </c>
      <c r="D23" s="3" t="s">
        <v>184</v>
      </c>
      <c r="E23" s="3" t="s">
        <v>185</v>
      </c>
      <c r="F23" s="3" t="s">
        <v>186</v>
      </c>
      <c r="G23" s="13" t="s">
        <v>187</v>
      </c>
      <c r="H23" s="23" t="s">
        <v>188</v>
      </c>
      <c r="I23" s="3" t="s">
        <v>181</v>
      </c>
      <c r="J23" s="3" t="s">
        <v>183</v>
      </c>
      <c r="K23" s="4" t="s">
        <v>182</v>
      </c>
      <c r="L23" s="18" t="s">
        <v>189</v>
      </c>
      <c r="M23" s="18" t="s">
        <v>190</v>
      </c>
      <c r="N23" s="18" t="s">
        <v>191</v>
      </c>
      <c r="O23" s="18" t="s">
        <v>335</v>
      </c>
      <c r="P23" s="18" t="s">
        <v>336</v>
      </c>
      <c r="Q23" s="3" t="s">
        <v>181</v>
      </c>
      <c r="R23" s="18" t="s">
        <v>338</v>
      </c>
      <c r="S23" s="21" t="s">
        <v>339</v>
      </c>
      <c r="T23" s="27" t="s">
        <v>359</v>
      </c>
      <c r="U23" s="27" t="s">
        <v>360</v>
      </c>
      <c r="V23" s="27" t="s">
        <v>361</v>
      </c>
      <c r="W23" s="27" t="s">
        <v>447</v>
      </c>
      <c r="X23" s="27" t="s">
        <v>362</v>
      </c>
      <c r="Y23" s="30" t="s">
        <v>983</v>
      </c>
      <c r="Z23" s="30" t="s">
        <v>807</v>
      </c>
      <c r="AA23" s="27" t="s">
        <v>984</v>
      </c>
      <c r="AB23" s="28" t="s">
        <v>448</v>
      </c>
      <c r="AC23" s="28" t="s">
        <v>449</v>
      </c>
      <c r="AD23" s="28" t="s">
        <v>450</v>
      </c>
      <c r="AE23" s="28" t="s">
        <v>451</v>
      </c>
      <c r="AF23" s="28" t="s">
        <v>452</v>
      </c>
      <c r="AG23" s="29" t="s">
        <v>821</v>
      </c>
      <c r="AH23" s="29" t="s">
        <v>810</v>
      </c>
      <c r="AI23" s="28" t="s">
        <v>822</v>
      </c>
    </row>
    <row r="24" spans="1:35" x14ac:dyDescent="0.25">
      <c r="A24" s="1">
        <v>1</v>
      </c>
      <c r="B24" s="16">
        <v>1394</v>
      </c>
      <c r="C24" s="1" t="s">
        <v>4</v>
      </c>
      <c r="D24" s="1">
        <v>3433</v>
      </c>
      <c r="E24" s="1">
        <v>3143</v>
      </c>
      <c r="F24" s="1" t="s">
        <v>159</v>
      </c>
      <c r="G24" s="14">
        <v>-290</v>
      </c>
      <c r="H24" s="14">
        <v>-290</v>
      </c>
      <c r="I24" s="9">
        <v>349</v>
      </c>
      <c r="J24" s="1" t="str">
        <f>Table1[[#This Row],[تفاوت نهایی open]] &amp; " + " &amp; Table1[[#This Row],[EPS]]</f>
        <v>-290 + 349</v>
      </c>
      <c r="K24" s="5">
        <f t="shared" ref="K24:K34" si="3">SUM(G24,I24)</f>
        <v>59</v>
      </c>
      <c r="L24" s="17" t="s">
        <v>236</v>
      </c>
      <c r="M24" s="17">
        <v>2988</v>
      </c>
      <c r="N24" s="25" t="str">
        <f t="shared" si="0"/>
        <v>2988-3433</v>
      </c>
      <c r="O24" s="26">
        <f t="shared" si="1"/>
        <v>-445</v>
      </c>
      <c r="P24" s="26">
        <v>-445</v>
      </c>
      <c r="Q24" s="9">
        <v>349</v>
      </c>
      <c r="R24" s="25" t="str">
        <f>Table1[[#This Row],[EPS2]]&amp;"+"&amp;Table1[[#This Row],[تفاوت نهایی  close]]</f>
        <v>349+-445</v>
      </c>
      <c r="S24" s="17">
        <f>Table1[[#This Row],[EPS2]]+Table1[[#This Row],[تفاوت نهایی  close]]</f>
        <v>-96</v>
      </c>
      <c r="T24" s="17">
        <v>3465</v>
      </c>
      <c r="U24" s="17">
        <v>3050</v>
      </c>
      <c r="V24" s="17" t="s">
        <v>541</v>
      </c>
      <c r="W24" s="26">
        <f>Table1[[#This Row],[اتنهایی high]]-Table1[[#This Row],[high ابتدایی]]</f>
        <v>-415</v>
      </c>
      <c r="X24" s="26">
        <f>Table1[[#This Row],[اتنهایی high]]-Table1[[#This Row],[high ابتدایی]]</f>
        <v>-415</v>
      </c>
      <c r="Y24" s="9">
        <v>349</v>
      </c>
      <c r="Z24" s="17" t="s">
        <v>995</v>
      </c>
      <c r="AA24" s="17">
        <f>[1]!Table1[[#This Row],[EPS3]]+[1]!Table1[[#This Row],[تغییرات  نهایی high]]</f>
        <v>-66</v>
      </c>
      <c r="AB24" s="17">
        <v>3448</v>
      </c>
      <c r="AC24" s="17">
        <v>2986</v>
      </c>
      <c r="AD24" s="17" t="s">
        <v>693</v>
      </c>
      <c r="AE24" s="26">
        <f>Table1[[#This Row],[انتهایی low]]-Table1[[#This Row],[ابتدایی low]]</f>
        <v>-462</v>
      </c>
      <c r="AF24" s="26">
        <v>-462</v>
      </c>
      <c r="AG24" s="9">
        <v>349</v>
      </c>
      <c r="AH24" s="17" t="s">
        <v>833</v>
      </c>
      <c r="AI24" s="17">
        <f>[1]!Table1[[#This Row],[EPS4]]+[1]!Table1[[#This Row],[تتغیرات نهایی low]]</f>
        <v>-113</v>
      </c>
    </row>
    <row r="25" spans="1:35" x14ac:dyDescent="0.25">
      <c r="A25" s="1">
        <v>2</v>
      </c>
      <c r="B25" s="16">
        <v>1394</v>
      </c>
      <c r="C25" s="1" t="s">
        <v>5</v>
      </c>
      <c r="D25" s="1">
        <v>1754</v>
      </c>
      <c r="E25" s="1">
        <v>1480</v>
      </c>
      <c r="F25" s="1" t="s">
        <v>160</v>
      </c>
      <c r="G25" s="14">
        <v>-274</v>
      </c>
      <c r="H25" s="14">
        <v>-274</v>
      </c>
      <c r="I25" s="9">
        <v>0</v>
      </c>
      <c r="J25" s="1" t="str">
        <f>Table1[[#This Row],[تفاوت نهایی open]] &amp; " + " &amp; Table1[[#This Row],[EPS]]</f>
        <v>-274 + 0</v>
      </c>
      <c r="K25" s="5">
        <f t="shared" si="3"/>
        <v>-274</v>
      </c>
      <c r="L25" s="17" t="s">
        <v>248</v>
      </c>
      <c r="M25" s="17">
        <v>1422</v>
      </c>
      <c r="N25" s="25" t="str">
        <f t="shared" si="0"/>
        <v>1422-1755</v>
      </c>
      <c r="O25" s="26">
        <f t="shared" si="1"/>
        <v>-333</v>
      </c>
      <c r="P25" s="26">
        <v>-333</v>
      </c>
      <c r="Q25" s="9">
        <v>0</v>
      </c>
      <c r="R25" s="25" t="str">
        <f>Table1[[#This Row],[EPS2]]&amp;"+"&amp;Table1[[#This Row],[تفاوت نهایی  close]]</f>
        <v>0+-333</v>
      </c>
      <c r="S25" s="17">
        <f>Table1[[#This Row],[EPS2]]+Table1[[#This Row],[تفاوت نهایی  close]]</f>
        <v>-333</v>
      </c>
      <c r="T25" s="17">
        <v>1779</v>
      </c>
      <c r="U25" s="17">
        <v>1498</v>
      </c>
      <c r="V25" s="17" t="s">
        <v>542</v>
      </c>
      <c r="W25" s="26">
        <f>Table1[[#This Row],[اتنهایی high]]-Table1[[#This Row],[high ابتدایی]]</f>
        <v>-281</v>
      </c>
      <c r="X25" s="26">
        <f>Table1[[#This Row],[اتنهایی high]]-Table1[[#This Row],[high ابتدایی]]</f>
        <v>-281</v>
      </c>
      <c r="Y25" s="9">
        <v>0</v>
      </c>
      <c r="Z25" s="17" t="s">
        <v>996</v>
      </c>
      <c r="AA25" s="17">
        <f>[1]!Table1[[#This Row],[EPS3]]+[1]!Table1[[#This Row],[تغییرات  نهایی high]]</f>
        <v>-281</v>
      </c>
      <c r="AB25" s="17">
        <v>1700</v>
      </c>
      <c r="AC25" s="17">
        <v>1406</v>
      </c>
      <c r="AD25" s="17" t="s">
        <v>694</v>
      </c>
      <c r="AE25" s="26">
        <f>Table1[[#This Row],[انتهایی low]]-Table1[[#This Row],[ابتدایی low]]</f>
        <v>-294</v>
      </c>
      <c r="AF25" s="26">
        <v>-294</v>
      </c>
      <c r="AG25" s="9">
        <v>0</v>
      </c>
      <c r="AH25" s="17" t="s">
        <v>834</v>
      </c>
      <c r="AI25" s="17">
        <f>[1]!Table1[[#This Row],[EPS4]]+[1]!Table1[[#This Row],[تتغیرات نهایی low]]</f>
        <v>-294</v>
      </c>
    </row>
    <row r="26" spans="1:35" x14ac:dyDescent="0.25">
      <c r="A26" s="1">
        <v>3</v>
      </c>
      <c r="B26" s="16">
        <v>1394</v>
      </c>
      <c r="C26" s="1" t="s">
        <v>6</v>
      </c>
      <c r="D26" s="1">
        <v>3690</v>
      </c>
      <c r="E26" s="1">
        <v>2337</v>
      </c>
      <c r="F26" s="1" t="s">
        <v>161</v>
      </c>
      <c r="G26" s="14">
        <v>-1353</v>
      </c>
      <c r="H26" s="14">
        <v>-1353</v>
      </c>
      <c r="I26" s="9">
        <v>307</v>
      </c>
      <c r="J26" s="1" t="str">
        <f>Table1[[#This Row],[تفاوت نهایی open]] &amp; " + " &amp; Table1[[#This Row],[EPS]]</f>
        <v>-1353 + 307</v>
      </c>
      <c r="K26" s="5">
        <f t="shared" si="3"/>
        <v>-1046</v>
      </c>
      <c r="L26" s="17" t="s">
        <v>260</v>
      </c>
      <c r="M26" s="17">
        <v>2400</v>
      </c>
      <c r="N26" s="25" t="str">
        <f t="shared" si="0"/>
        <v>2400-3691</v>
      </c>
      <c r="O26" s="26">
        <f t="shared" si="1"/>
        <v>-1291</v>
      </c>
      <c r="P26" s="26">
        <v>-1291</v>
      </c>
      <c r="Q26" s="9">
        <v>307</v>
      </c>
      <c r="R26" s="25" t="str">
        <f>Table1[[#This Row],[EPS2]]&amp;"+"&amp;Table1[[#This Row],[تفاوت نهایی  close]]</f>
        <v>307+-1291</v>
      </c>
      <c r="S26" s="17">
        <f>Table1[[#This Row],[EPS2]]+Table1[[#This Row],[تفاوت نهایی  close]]</f>
        <v>-984</v>
      </c>
      <c r="T26" s="17">
        <v>3780</v>
      </c>
      <c r="U26" s="17">
        <v>2453</v>
      </c>
      <c r="V26" s="17" t="s">
        <v>543</v>
      </c>
      <c r="W26" s="26">
        <f>Table1[[#This Row],[اتنهایی high]]-Table1[[#This Row],[high ابتدایی]]</f>
        <v>-1327</v>
      </c>
      <c r="X26" s="26">
        <f>Table1[[#This Row],[اتنهایی high]]-Table1[[#This Row],[high ابتدایی]]</f>
        <v>-1327</v>
      </c>
      <c r="Y26" s="9">
        <v>307</v>
      </c>
      <c r="Z26" s="17" t="s">
        <v>997</v>
      </c>
      <c r="AA26" s="17">
        <f>[1]!Table1[[#This Row],[EPS3]]+[1]!Table1[[#This Row],[تغییرات  نهایی high]]</f>
        <v>-1020</v>
      </c>
      <c r="AB26" s="17">
        <v>3590</v>
      </c>
      <c r="AC26" s="17">
        <v>2250</v>
      </c>
      <c r="AD26" s="17" t="s">
        <v>695</v>
      </c>
      <c r="AE26" s="26">
        <f>Table1[[#This Row],[انتهایی low]]-Table1[[#This Row],[ابتدایی low]]</f>
        <v>-1340</v>
      </c>
      <c r="AF26" s="26">
        <v>-1340</v>
      </c>
      <c r="AG26" s="9">
        <v>307</v>
      </c>
      <c r="AH26" s="17" t="s">
        <v>835</v>
      </c>
      <c r="AI26" s="17">
        <f>[1]!Table1[[#This Row],[EPS4]]+[1]!Table1[[#This Row],[تتغیرات نهایی low]]</f>
        <v>-1033</v>
      </c>
    </row>
    <row r="27" spans="1:35" x14ac:dyDescent="0.25">
      <c r="A27" s="1">
        <v>4</v>
      </c>
      <c r="B27" s="16">
        <v>1394</v>
      </c>
      <c r="C27" s="1" t="s">
        <v>9</v>
      </c>
      <c r="D27" s="1">
        <v>9509</v>
      </c>
      <c r="E27" s="1">
        <v>8398</v>
      </c>
      <c r="F27" s="1" t="s">
        <v>162</v>
      </c>
      <c r="G27" s="14">
        <v>-1111</v>
      </c>
      <c r="H27" s="14">
        <v>-1111</v>
      </c>
      <c r="I27" s="9">
        <v>135</v>
      </c>
      <c r="J27" s="1" t="str">
        <f>Table1[[#This Row],[تفاوت نهایی open]] &amp; " + " &amp; Table1[[#This Row],[EPS]]</f>
        <v>-1111 + 135</v>
      </c>
      <c r="K27" s="5">
        <f t="shared" si="3"/>
        <v>-976</v>
      </c>
      <c r="L27" s="17" t="s">
        <v>272</v>
      </c>
      <c r="M27" s="17">
        <v>8391</v>
      </c>
      <c r="N27" s="25" t="str">
        <f t="shared" si="0"/>
        <v>8391-9509</v>
      </c>
      <c r="O27" s="26">
        <f t="shared" si="1"/>
        <v>-1118</v>
      </c>
      <c r="P27" s="26">
        <v>-1118</v>
      </c>
      <c r="Q27" s="9">
        <v>135</v>
      </c>
      <c r="R27" s="25" t="str">
        <f>Table1[[#This Row],[EPS2]]&amp;"+"&amp;Table1[[#This Row],[تفاوت نهایی  close]]</f>
        <v>135+-1118</v>
      </c>
      <c r="S27" s="17">
        <f>Table1[[#This Row],[EPS2]]+Table1[[#This Row],[تفاوت نهایی  close]]</f>
        <v>-983</v>
      </c>
      <c r="T27" s="17">
        <v>0</v>
      </c>
      <c r="U27" s="17">
        <v>7979</v>
      </c>
      <c r="V27" s="17" t="s">
        <v>544</v>
      </c>
      <c r="W27" s="26">
        <f>Table1[[#This Row],[اتنهایی high]]-Table1[[#This Row],[high ابتدایی]]</f>
        <v>7979</v>
      </c>
      <c r="X27" s="26">
        <f>Table1[[#This Row],[اتنهایی high]]-Table1[[#This Row],[high ابتدایی]]</f>
        <v>7979</v>
      </c>
      <c r="Y27" s="9">
        <v>135</v>
      </c>
      <c r="Z27" s="17" t="s">
        <v>998</v>
      </c>
      <c r="AA27" s="17">
        <f>[1]!Table1[[#This Row],[EPS3]]+[1]!Table1[[#This Row],[تغییرات  نهایی high]]</f>
        <v>8114</v>
      </c>
      <c r="AB27" s="17">
        <v>0</v>
      </c>
      <c r="AC27" s="17">
        <v>7979</v>
      </c>
      <c r="AD27" s="17" t="s">
        <v>544</v>
      </c>
      <c r="AE27" s="26">
        <f>Table1[[#This Row],[انتهایی low]]-Table1[[#This Row],[ابتدایی low]]</f>
        <v>7979</v>
      </c>
      <c r="AF27" s="26">
        <v>7979</v>
      </c>
      <c r="AG27" s="9">
        <v>135</v>
      </c>
      <c r="AH27" s="17" t="s">
        <v>836</v>
      </c>
      <c r="AI27" s="17">
        <f>[1]!Table1[[#This Row],[EPS4]]+[1]!Table1[[#This Row],[تتغیرات نهایی low]]</f>
        <v>8114</v>
      </c>
    </row>
    <row r="28" spans="1:35" x14ac:dyDescent="0.25">
      <c r="A28" s="1">
        <v>5</v>
      </c>
      <c r="B28" s="16">
        <v>1394</v>
      </c>
      <c r="C28" s="1" t="s">
        <v>11</v>
      </c>
      <c r="D28" s="1">
        <v>8621</v>
      </c>
      <c r="E28" s="1">
        <v>3465</v>
      </c>
      <c r="F28" s="1" t="s">
        <v>163</v>
      </c>
      <c r="G28" s="14">
        <v>-5156</v>
      </c>
      <c r="H28" s="14">
        <v>-5156</v>
      </c>
      <c r="I28" s="10">
        <v>297</v>
      </c>
      <c r="J28" s="1" t="str">
        <f>Table1[[#This Row],[تفاوت نهایی open]] &amp; " + " &amp; Table1[[#This Row],[EPS]]</f>
        <v>-5156 + 297</v>
      </c>
      <c r="K28" s="5">
        <f t="shared" si="3"/>
        <v>-4859</v>
      </c>
      <c r="L28" s="17" t="s">
        <v>284</v>
      </c>
      <c r="M28" s="17">
        <v>3420</v>
      </c>
      <c r="N28" s="25" t="str">
        <f>M28&amp;"-"&amp;L28</f>
        <v>3420-8873</v>
      </c>
      <c r="O28" s="26">
        <f t="shared" si="1"/>
        <v>-5453</v>
      </c>
      <c r="P28" s="26">
        <v>-5453</v>
      </c>
      <c r="Q28" s="10">
        <v>297</v>
      </c>
      <c r="R28" s="25" t="str">
        <f>Table1[[#This Row],[EPS2]]&amp;"+"&amp;Table1[[#This Row],[تفاوت نهایی  close]]</f>
        <v>297+-5453</v>
      </c>
      <c r="S28" s="17">
        <f>Table1[[#This Row],[EPS2]]+Table1[[#This Row],[تفاوت نهایی  close]]</f>
        <v>-5156</v>
      </c>
      <c r="T28" s="17">
        <v>8965</v>
      </c>
      <c r="U28" s="17">
        <v>3500</v>
      </c>
      <c r="V28" s="17" t="s">
        <v>545</v>
      </c>
      <c r="W28" s="26">
        <f>Table1[[#This Row],[اتنهایی high]]-Table1[[#This Row],[high ابتدایی]]</f>
        <v>-5465</v>
      </c>
      <c r="X28" s="26">
        <f>Table1[[#This Row],[اتنهایی high]]-Table1[[#This Row],[high ابتدایی]]</f>
        <v>-5465</v>
      </c>
      <c r="Y28" s="10">
        <v>297</v>
      </c>
      <c r="Z28" s="17" t="s">
        <v>999</v>
      </c>
      <c r="AA28" s="17">
        <f>[1]!Table1[[#This Row],[EPS3]]+[1]!Table1[[#This Row],[تغییرات  نهایی high]]</f>
        <v>-5168</v>
      </c>
      <c r="AB28" s="17">
        <v>3336</v>
      </c>
      <c r="AC28" s="17">
        <v>3292</v>
      </c>
      <c r="AD28" s="17" t="s">
        <v>696</v>
      </c>
      <c r="AE28" s="26">
        <f>Table1[[#This Row],[انتهایی low]]-Table1[[#This Row],[ابتدایی low]]</f>
        <v>-44</v>
      </c>
      <c r="AF28" s="26">
        <v>-44</v>
      </c>
      <c r="AG28" s="10">
        <v>297</v>
      </c>
      <c r="AH28" s="17" t="s">
        <v>837</v>
      </c>
      <c r="AI28" s="17">
        <f>[1]!Table1[[#This Row],[EPS4]]+[1]!Table1[[#This Row],[تتغیرات نهایی low]]</f>
        <v>253</v>
      </c>
    </row>
    <row r="29" spans="1:35" x14ac:dyDescent="0.25">
      <c r="A29" s="1">
        <v>6</v>
      </c>
      <c r="B29" s="16">
        <v>1394</v>
      </c>
      <c r="C29" s="1" t="s">
        <v>12</v>
      </c>
      <c r="D29" s="1">
        <v>1587</v>
      </c>
      <c r="E29" s="1">
        <v>1381</v>
      </c>
      <c r="F29" s="1" t="s">
        <v>164</v>
      </c>
      <c r="G29" s="14">
        <v>-206</v>
      </c>
      <c r="H29" s="14">
        <v>-206</v>
      </c>
      <c r="I29" s="11">
        <v>-19</v>
      </c>
      <c r="J29" s="1" t="str">
        <f>Table1[[#This Row],[تفاوت نهایی open]] &amp; " + " &amp; Table1[[#This Row],[EPS]]</f>
        <v>-206 + -19</v>
      </c>
      <c r="K29" s="5">
        <f t="shared" si="3"/>
        <v>-225</v>
      </c>
      <c r="L29" s="17" t="s">
        <v>296</v>
      </c>
      <c r="M29" s="17">
        <v>1321</v>
      </c>
      <c r="N29" s="25" t="str">
        <f t="shared" si="0"/>
        <v>1321-1592</v>
      </c>
      <c r="O29" s="26">
        <f t="shared" si="1"/>
        <v>-271</v>
      </c>
      <c r="P29" s="26">
        <v>-271</v>
      </c>
      <c r="Q29" s="11">
        <v>-19</v>
      </c>
      <c r="R29" s="25" t="str">
        <f>Table1[[#This Row],[EPS2]]&amp;"+"&amp;Table1[[#This Row],[تفاوت نهایی  close]]</f>
        <v>-19+-271</v>
      </c>
      <c r="S29" s="17">
        <f>Table1[[#This Row],[EPS2]]+Table1[[#This Row],[تفاوت نهایی  close]]</f>
        <v>-290</v>
      </c>
      <c r="T29" s="17">
        <v>1620</v>
      </c>
      <c r="U29" s="17">
        <v>1360</v>
      </c>
      <c r="V29" s="17" t="s">
        <v>546</v>
      </c>
      <c r="W29" s="26">
        <f>Table1[[#This Row],[اتنهایی high]]-Table1[[#This Row],[high ابتدایی]]</f>
        <v>-260</v>
      </c>
      <c r="X29" s="26">
        <f>Table1[[#This Row],[اتنهایی high]]-Table1[[#This Row],[high ابتدایی]]</f>
        <v>-260</v>
      </c>
      <c r="Y29" s="11">
        <v>-19</v>
      </c>
      <c r="Z29" s="17" t="s">
        <v>1000</v>
      </c>
      <c r="AA29" s="17">
        <f>[1]!Table1[[#This Row],[EPS3]]+[1]!Table1[[#This Row],[تغییرات  نهایی high]]</f>
        <v>-279</v>
      </c>
      <c r="AB29" s="17">
        <v>8800</v>
      </c>
      <c r="AC29" s="17">
        <v>1312</v>
      </c>
      <c r="AD29" s="17" t="s">
        <v>697</v>
      </c>
      <c r="AE29" s="26">
        <f>Table1[[#This Row],[انتهایی low]]-Table1[[#This Row],[ابتدایی low]]</f>
        <v>-7488</v>
      </c>
      <c r="AF29" s="26">
        <v>-7488</v>
      </c>
      <c r="AG29" s="11">
        <v>-19</v>
      </c>
      <c r="AH29" s="17" t="s">
        <v>838</v>
      </c>
      <c r="AI29" s="17">
        <f>[1]!Table1[[#This Row],[EPS4]]+[1]!Table1[[#This Row],[تتغیرات نهایی low]]</f>
        <v>-7507</v>
      </c>
    </row>
    <row r="30" spans="1:35" x14ac:dyDescent="0.25">
      <c r="A30" s="1">
        <v>7</v>
      </c>
      <c r="B30" s="16">
        <v>1394</v>
      </c>
      <c r="C30" s="1" t="s">
        <v>16</v>
      </c>
      <c r="D30" s="1">
        <v>710</v>
      </c>
      <c r="E30" s="1">
        <v>732</v>
      </c>
      <c r="F30" s="1" t="s">
        <v>165</v>
      </c>
      <c r="G30" s="14">
        <v>22</v>
      </c>
      <c r="H30" s="14">
        <v>22</v>
      </c>
      <c r="I30" s="9">
        <v>50</v>
      </c>
      <c r="J30" s="1" t="str">
        <f>Table1[[#This Row],[تفاوت نهایی open]] &amp; " + " &amp; Table1[[#This Row],[EPS]]</f>
        <v>22 + 50</v>
      </c>
      <c r="K30" s="5">
        <f t="shared" si="3"/>
        <v>72</v>
      </c>
      <c r="L30" s="17" t="s">
        <v>308</v>
      </c>
      <c r="M30" s="17">
        <v>731</v>
      </c>
      <c r="N30" s="25" t="str">
        <f t="shared" si="0"/>
        <v>731-710</v>
      </c>
      <c r="O30" s="26">
        <f t="shared" si="1"/>
        <v>21</v>
      </c>
      <c r="P30" s="26">
        <v>21</v>
      </c>
      <c r="Q30" s="9">
        <v>50</v>
      </c>
      <c r="R30" s="25" t="str">
        <f>Table1[[#This Row],[EPS2]]&amp;"+"&amp;Table1[[#This Row],[تفاوت نهایی  close]]</f>
        <v>50+21</v>
      </c>
      <c r="S30" s="17">
        <f>Table1[[#This Row],[EPS2]]+Table1[[#This Row],[تفاوت نهایی  close]]</f>
        <v>71</v>
      </c>
      <c r="T30" s="17">
        <v>0</v>
      </c>
      <c r="U30" s="17">
        <v>760</v>
      </c>
      <c r="V30" s="17" t="s">
        <v>547</v>
      </c>
      <c r="W30" s="26">
        <f>Table1[[#This Row],[اتنهایی high]]-Table1[[#This Row],[high ابتدایی]]</f>
        <v>760</v>
      </c>
      <c r="X30" s="26">
        <f>Table1[[#This Row],[اتنهایی high]]-Table1[[#This Row],[high ابتدایی]]</f>
        <v>760</v>
      </c>
      <c r="Y30" s="9">
        <v>50</v>
      </c>
      <c r="Z30" s="17" t="s">
        <v>1001</v>
      </c>
      <c r="AA30" s="17">
        <f>[1]!Table1[[#This Row],[EPS3]]+[1]!Table1[[#This Row],[تغییرات  نهایی high]]</f>
        <v>810</v>
      </c>
      <c r="AB30" s="17">
        <v>1597</v>
      </c>
      <c r="AC30" s="17">
        <v>728</v>
      </c>
      <c r="AD30" s="17" t="s">
        <v>698</v>
      </c>
      <c r="AE30" s="26">
        <f>Table1[[#This Row],[انتهایی low]]-Table1[[#This Row],[ابتدایی low]]</f>
        <v>-869</v>
      </c>
      <c r="AF30" s="26">
        <v>-869</v>
      </c>
      <c r="AG30" s="9">
        <v>50</v>
      </c>
      <c r="AH30" s="17" t="s">
        <v>839</v>
      </c>
      <c r="AI30" s="17">
        <f>[1]!Table1[[#This Row],[EPS4]]+[1]!Table1[[#This Row],[تتغیرات نهایی low]]</f>
        <v>-819</v>
      </c>
    </row>
    <row r="31" spans="1:35" x14ac:dyDescent="0.25">
      <c r="A31" s="1">
        <v>8</v>
      </c>
      <c r="B31" s="16">
        <v>1394</v>
      </c>
      <c r="C31" s="1" t="s">
        <v>17</v>
      </c>
      <c r="D31" s="1">
        <v>2057</v>
      </c>
      <c r="E31" s="1">
        <v>2108</v>
      </c>
      <c r="F31" s="1" t="s">
        <v>166</v>
      </c>
      <c r="G31" s="14">
        <v>51</v>
      </c>
      <c r="H31" s="14">
        <v>51</v>
      </c>
      <c r="I31" s="12">
        <v>-89</v>
      </c>
      <c r="J31" s="1" t="str">
        <f>Table1[[#This Row],[تفاوت نهایی open]] &amp; " + " &amp; Table1[[#This Row],[EPS]]</f>
        <v>51 + -89</v>
      </c>
      <c r="K31" s="5">
        <f t="shared" si="3"/>
        <v>-38</v>
      </c>
      <c r="L31" s="17" t="s">
        <v>223</v>
      </c>
      <c r="M31" s="17">
        <v>2041</v>
      </c>
      <c r="N31" s="25" t="str">
        <f t="shared" si="0"/>
        <v>2041-2058</v>
      </c>
      <c r="O31" s="26">
        <f t="shared" si="1"/>
        <v>-17</v>
      </c>
      <c r="P31" s="26">
        <v>-17</v>
      </c>
      <c r="Q31" s="12">
        <v>-89</v>
      </c>
      <c r="R31" s="25" t="str">
        <f>Table1[[#This Row],[EPS2]]&amp;"+"&amp;Table1[[#This Row],[تفاوت نهایی  close]]</f>
        <v>-89+-17</v>
      </c>
      <c r="S31" s="17">
        <f>Table1[[#This Row],[EPS2]]+Table1[[#This Row],[تفاوت نهایی  close]]</f>
        <v>-106</v>
      </c>
      <c r="T31" s="17">
        <v>2139</v>
      </c>
      <c r="U31" s="17">
        <v>2041</v>
      </c>
      <c r="V31" s="17" t="s">
        <v>548</v>
      </c>
      <c r="W31" s="26">
        <f>Table1[[#This Row],[اتنهایی high]]-Table1[[#This Row],[high ابتدایی]]</f>
        <v>-98</v>
      </c>
      <c r="X31" s="26">
        <f>Table1[[#This Row],[اتنهایی high]]-Table1[[#This Row],[high ابتدایی]]</f>
        <v>-98</v>
      </c>
      <c r="Y31" s="12">
        <v>-89</v>
      </c>
      <c r="Z31" s="17" t="s">
        <v>1002</v>
      </c>
      <c r="AA31" s="17">
        <f>[1]!Table1[[#This Row],[EPS3]]+[1]!Table1[[#This Row],[تغییرات  نهایی high]]</f>
        <v>-187</v>
      </c>
      <c r="AB31" s="17">
        <v>0</v>
      </c>
      <c r="AC31" s="17">
        <v>2003</v>
      </c>
      <c r="AD31" s="17" t="s">
        <v>699</v>
      </c>
      <c r="AE31" s="26">
        <f>Table1[[#This Row],[انتهایی low]]-Table1[[#This Row],[ابتدایی low]]</f>
        <v>2003</v>
      </c>
      <c r="AF31" s="26">
        <v>2003</v>
      </c>
      <c r="AG31" s="12">
        <v>-89</v>
      </c>
      <c r="AH31" s="17" t="s">
        <v>840</v>
      </c>
      <c r="AI31" s="17">
        <f>[1]!Table1[[#This Row],[EPS4]]+[1]!Table1[[#This Row],[تتغیرات نهایی low]]</f>
        <v>1914</v>
      </c>
    </row>
    <row r="32" spans="1:35" x14ac:dyDescent="0.25">
      <c r="A32" s="1">
        <v>9</v>
      </c>
      <c r="B32" s="16">
        <v>1394</v>
      </c>
      <c r="C32" s="1" t="s">
        <v>18</v>
      </c>
      <c r="D32" s="1">
        <v>3597</v>
      </c>
      <c r="E32" s="1">
        <v>3231</v>
      </c>
      <c r="F32" s="1" t="s">
        <v>167</v>
      </c>
      <c r="G32" s="14">
        <v>-366</v>
      </c>
      <c r="H32" s="14">
        <v>-366</v>
      </c>
      <c r="I32" s="9">
        <v>442</v>
      </c>
      <c r="J32" s="1" t="str">
        <f>Table1[[#This Row],[تفاوت نهایی open]] &amp; " + " &amp; Table1[[#This Row],[EPS]]</f>
        <v>-366 + 442</v>
      </c>
      <c r="K32" s="5">
        <f t="shared" si="3"/>
        <v>76</v>
      </c>
      <c r="L32" s="17" t="s">
        <v>209</v>
      </c>
      <c r="M32" s="17">
        <v>3231</v>
      </c>
      <c r="N32" s="25" t="str">
        <f t="shared" si="0"/>
        <v>3231-3604</v>
      </c>
      <c r="O32" s="26">
        <f t="shared" si="1"/>
        <v>-373</v>
      </c>
      <c r="P32" s="26">
        <v>-373</v>
      </c>
      <c r="Q32" s="9">
        <v>442</v>
      </c>
      <c r="R32" s="25" t="str">
        <f>Table1[[#This Row],[EPS2]]&amp;"+"&amp;Table1[[#This Row],[تفاوت نهایی  close]]</f>
        <v>442+-373</v>
      </c>
      <c r="S32" s="17">
        <f>Table1[[#This Row],[EPS2]]+Table1[[#This Row],[تفاوت نهایی  close]]</f>
        <v>69</v>
      </c>
      <c r="T32" s="17">
        <v>3736</v>
      </c>
      <c r="U32" s="17">
        <v>0</v>
      </c>
      <c r="V32" s="17" t="s">
        <v>549</v>
      </c>
      <c r="W32" s="26">
        <f>Table1[[#This Row],[اتنهایی high]]-Table1[[#This Row],[high ابتدایی]]</f>
        <v>-3736</v>
      </c>
      <c r="X32" s="26">
        <f>Table1[[#This Row],[اتنهایی high]]-Table1[[#This Row],[high ابتدایی]]</f>
        <v>-3736</v>
      </c>
      <c r="Y32" s="9">
        <v>442</v>
      </c>
      <c r="Z32" s="17" t="s">
        <v>1003</v>
      </c>
      <c r="AA32" s="17">
        <f>[1]!Table1[[#This Row],[EPS3]]+[1]!Table1[[#This Row],[تغییرات  نهایی high]]</f>
        <v>-3294</v>
      </c>
      <c r="AB32" s="17">
        <v>2139</v>
      </c>
      <c r="AC32" s="17">
        <v>0</v>
      </c>
      <c r="AD32" s="17" t="s">
        <v>549</v>
      </c>
      <c r="AE32" s="26">
        <f>Table1[[#This Row],[انتهایی low]]-Table1[[#This Row],[ابتدایی low]]</f>
        <v>-2139</v>
      </c>
      <c r="AF32" s="26">
        <v>-2139</v>
      </c>
      <c r="AG32" s="9">
        <v>442</v>
      </c>
      <c r="AH32" s="17" t="s">
        <v>841</v>
      </c>
      <c r="AI32" s="17">
        <f>[1]!Table1[[#This Row],[EPS4]]+[1]!Table1[[#This Row],[تتغیرات نهایی low]]</f>
        <v>-1697</v>
      </c>
    </row>
    <row r="33" spans="1:35" x14ac:dyDescent="0.3">
      <c r="A33" s="1">
        <v>10</v>
      </c>
      <c r="B33" s="16">
        <v>1394</v>
      </c>
      <c r="C33" s="1" t="s">
        <v>19</v>
      </c>
      <c r="D33" s="1">
        <v>5855</v>
      </c>
      <c r="E33" s="1">
        <v>3810</v>
      </c>
      <c r="F33" s="1" t="s">
        <v>168</v>
      </c>
      <c r="G33" s="14">
        <v>-2045</v>
      </c>
      <c r="H33" s="14">
        <v>-2045</v>
      </c>
      <c r="I33" s="8">
        <v>0</v>
      </c>
      <c r="J33" s="1" t="str">
        <f>Table1[[#This Row],[تفاوت نهایی open]] &amp; " + " &amp; Table1[[#This Row],[EPS]]</f>
        <v>-2045 + 0</v>
      </c>
      <c r="K33" s="5">
        <f t="shared" si="3"/>
        <v>-2045</v>
      </c>
      <c r="L33" s="17" t="s">
        <v>197</v>
      </c>
      <c r="M33" s="17" t="s">
        <v>198</v>
      </c>
      <c r="N33" s="25" t="str">
        <f t="shared" si="0"/>
        <v>3810-5721</v>
      </c>
      <c r="O33" s="26">
        <f t="shared" si="1"/>
        <v>-1911</v>
      </c>
      <c r="P33" s="26">
        <v>-1911</v>
      </c>
      <c r="Q33" s="8">
        <v>0</v>
      </c>
      <c r="R33" s="25" t="str">
        <f>Table1[[#This Row],[EPS2]]&amp;"+"&amp;Table1[[#This Row],[تفاوت نهایی  close]]</f>
        <v>0+-1911</v>
      </c>
      <c r="S33" s="17">
        <f>Table1[[#This Row],[EPS2]]+Table1[[#This Row],[تفاوت نهایی  close]]</f>
        <v>-1911</v>
      </c>
      <c r="T33" s="17" t="s">
        <v>368</v>
      </c>
      <c r="U33" s="17">
        <v>0</v>
      </c>
      <c r="V33" s="17" t="s">
        <v>550</v>
      </c>
      <c r="W33" s="26">
        <f>Table1[[#This Row],[اتنهایی high]]-Table1[[#This Row],[high ابتدایی]]</f>
        <v>-5900</v>
      </c>
      <c r="X33" s="26">
        <f>Table1[[#This Row],[اتنهایی high]]-Table1[[#This Row],[high ابتدایی]]</f>
        <v>-5900</v>
      </c>
      <c r="Y33" s="8">
        <v>0</v>
      </c>
      <c r="Z33" s="17" t="s">
        <v>1004</v>
      </c>
      <c r="AA33" s="17">
        <f>[1]!Table1[[#This Row],[EPS3]]+[1]!Table1[[#This Row],[تغییرات  نهایی high]]</f>
        <v>-5900</v>
      </c>
      <c r="AB33" s="17">
        <v>3630</v>
      </c>
      <c r="AC33" s="17">
        <v>0</v>
      </c>
      <c r="AD33" s="17" t="s">
        <v>550</v>
      </c>
      <c r="AE33" s="26">
        <f>Table1[[#This Row],[انتهایی low]]-Table1[[#This Row],[ابتدایی low]]</f>
        <v>-3630</v>
      </c>
      <c r="AF33" s="26">
        <v>-3630</v>
      </c>
      <c r="AG33" s="8">
        <v>0</v>
      </c>
      <c r="AH33" s="17" t="s">
        <v>842</v>
      </c>
      <c r="AI33" s="17">
        <f>[1]!Table1[[#This Row],[EPS4]]+[1]!Table1[[#This Row],[تتغیرات نهایی low]]</f>
        <v>-3630</v>
      </c>
    </row>
    <row r="34" spans="1:35" x14ac:dyDescent="0.25">
      <c r="A34" s="1">
        <v>11</v>
      </c>
      <c r="B34" s="16">
        <v>1394</v>
      </c>
      <c r="C34" s="1" t="s">
        <v>10</v>
      </c>
      <c r="D34" s="1">
        <v>3474</v>
      </c>
      <c r="E34" s="1">
        <v>1946</v>
      </c>
      <c r="F34" s="1" t="s">
        <v>169</v>
      </c>
      <c r="G34" s="14">
        <v>-1528</v>
      </c>
      <c r="H34" s="14">
        <v>-1528</v>
      </c>
      <c r="I34" s="10">
        <v>3</v>
      </c>
      <c r="J34" s="1" t="str">
        <f>Table1[[#This Row],[تفاوت نهایی open]] &amp; " + " &amp; Table1[[#This Row],[EPS]]</f>
        <v>-1528 + 3</v>
      </c>
      <c r="K34" s="5">
        <f t="shared" si="3"/>
        <v>-1525</v>
      </c>
      <c r="L34" s="17" t="s">
        <v>341</v>
      </c>
      <c r="M34" s="17">
        <v>2041</v>
      </c>
      <c r="N34" s="25" t="str">
        <f t="shared" si="0"/>
        <v>2041-3474</v>
      </c>
      <c r="O34" s="26">
        <f t="shared" si="1"/>
        <v>-1433</v>
      </c>
      <c r="P34" s="26">
        <v>-1433</v>
      </c>
      <c r="Q34" s="10">
        <v>3</v>
      </c>
      <c r="R34" s="25" t="str">
        <f>Table1[[#This Row],[EPS2]]&amp;"+"&amp;Table1[[#This Row],[تفاوت نهایی  close]]</f>
        <v>3+-1433</v>
      </c>
      <c r="S34" s="17">
        <f>Table1[[#This Row],[EPS2]]+Table1[[#This Row],[تفاوت نهایی  close]]</f>
        <v>-1430</v>
      </c>
      <c r="T34" s="17" t="s">
        <v>367</v>
      </c>
      <c r="U34" s="17" t="s">
        <v>406</v>
      </c>
      <c r="V34" s="17" t="s">
        <v>551</v>
      </c>
      <c r="W34" s="26">
        <f>Table1[[#This Row],[اتنهایی high]]-Table1[[#This Row],[high ابتدایی]]</f>
        <v>-1293</v>
      </c>
      <c r="X34" s="26">
        <f>Table1[[#This Row],[اتنهایی high]]-Table1[[#This Row],[high ابتدایی]]</f>
        <v>-1293</v>
      </c>
      <c r="Y34" s="10">
        <v>3</v>
      </c>
      <c r="Z34" s="17" t="s">
        <v>1005</v>
      </c>
      <c r="AA34" s="17">
        <f>[1]!Table1[[#This Row],[EPS3]]+[1]!Table1[[#This Row],[تغییرات  نهایی high]]</f>
        <v>-1290</v>
      </c>
      <c r="AB34" s="17">
        <v>5571</v>
      </c>
      <c r="AC34" s="17" t="s">
        <v>406</v>
      </c>
      <c r="AD34" s="17" t="s">
        <v>551</v>
      </c>
      <c r="AE34" s="26">
        <f>Table1[[#This Row],[انتهایی low]]-Table1[[#This Row],[ابتدایی low]]</f>
        <v>-3528</v>
      </c>
      <c r="AF34" s="26">
        <v>-3528</v>
      </c>
      <c r="AG34" s="10">
        <v>3</v>
      </c>
      <c r="AH34" s="17" t="s">
        <v>843</v>
      </c>
      <c r="AI34" s="17">
        <f>[1]!Table1[[#This Row],[EPS4]]+[1]!Table1[[#This Row],[تتغیرات نهایی low]]</f>
        <v>-3525</v>
      </c>
    </row>
    <row r="35" spans="1:35" x14ac:dyDescent="0.3">
      <c r="A35" s="2" t="s">
        <v>0</v>
      </c>
      <c r="B35" s="15" t="s">
        <v>180</v>
      </c>
      <c r="C35" s="3" t="s">
        <v>1</v>
      </c>
      <c r="D35" s="3" t="s">
        <v>184</v>
      </c>
      <c r="E35" s="3" t="s">
        <v>185</v>
      </c>
      <c r="F35" s="3" t="s">
        <v>186</v>
      </c>
      <c r="G35" s="13" t="s">
        <v>187</v>
      </c>
      <c r="H35" s="13" t="s">
        <v>188</v>
      </c>
      <c r="I35" s="3" t="s">
        <v>181</v>
      </c>
      <c r="J35" s="3" t="s">
        <v>183</v>
      </c>
      <c r="K35" s="4" t="s">
        <v>182</v>
      </c>
      <c r="L35" s="18" t="s">
        <v>189</v>
      </c>
      <c r="M35" s="18" t="s">
        <v>190</v>
      </c>
      <c r="N35" s="18" t="s">
        <v>191</v>
      </c>
      <c r="O35" s="18" t="s">
        <v>335</v>
      </c>
      <c r="P35" s="18" t="s">
        <v>336</v>
      </c>
      <c r="Q35" s="3" t="s">
        <v>181</v>
      </c>
      <c r="R35" s="18" t="s">
        <v>338</v>
      </c>
      <c r="S35" s="21" t="s">
        <v>339</v>
      </c>
      <c r="T35" s="27" t="s">
        <v>359</v>
      </c>
      <c r="U35" s="27" t="s">
        <v>360</v>
      </c>
      <c r="V35" s="27" t="s">
        <v>361</v>
      </c>
      <c r="W35" s="27" t="s">
        <v>447</v>
      </c>
      <c r="X35" s="27" t="s">
        <v>362</v>
      </c>
      <c r="Y35" s="30" t="s">
        <v>983</v>
      </c>
      <c r="Z35" s="30" t="s">
        <v>807</v>
      </c>
      <c r="AA35" s="27" t="s">
        <v>984</v>
      </c>
      <c r="AB35" s="28" t="s">
        <v>448</v>
      </c>
      <c r="AC35" s="28" t="s">
        <v>449</v>
      </c>
      <c r="AD35" s="28" t="s">
        <v>450</v>
      </c>
      <c r="AE35" s="28" t="s">
        <v>451</v>
      </c>
      <c r="AF35" s="28" t="s">
        <v>452</v>
      </c>
      <c r="AG35" s="29" t="s">
        <v>821</v>
      </c>
      <c r="AH35" s="29" t="s">
        <v>810</v>
      </c>
      <c r="AI35" s="28" t="s">
        <v>822</v>
      </c>
    </row>
    <row r="36" spans="1:35" x14ac:dyDescent="0.25">
      <c r="A36" s="1">
        <v>1</v>
      </c>
      <c r="B36" s="16">
        <v>1395</v>
      </c>
      <c r="C36" s="1" t="s">
        <v>4</v>
      </c>
      <c r="D36" s="1">
        <v>2988</v>
      </c>
      <c r="E36" s="1">
        <v>1852</v>
      </c>
      <c r="F36" s="1" t="s">
        <v>148</v>
      </c>
      <c r="G36" s="14">
        <v>-1136</v>
      </c>
      <c r="H36" s="14">
        <v>-1136</v>
      </c>
      <c r="I36" s="9">
        <v>257</v>
      </c>
      <c r="J36" s="1" t="str">
        <f>Table1[[#This Row],[تفاوت نهایی open]] &amp; " + " &amp; Table1[[#This Row],[EPS]]</f>
        <v>-1136 + 257</v>
      </c>
      <c r="K36" s="5">
        <f t="shared" ref="K36:K46" si="4">SUM(G36,I36)</f>
        <v>-879</v>
      </c>
      <c r="L36" s="17" t="s">
        <v>237</v>
      </c>
      <c r="M36" s="17">
        <v>1853</v>
      </c>
      <c r="N36" s="25" t="str">
        <f t="shared" si="0"/>
        <v>1853-3136</v>
      </c>
      <c r="O36" s="26">
        <f t="shared" si="1"/>
        <v>-1283</v>
      </c>
      <c r="P36" s="26">
        <v>-1283</v>
      </c>
      <c r="Q36" s="9">
        <v>257</v>
      </c>
      <c r="R36" s="25" t="str">
        <f>Table1[[#This Row],[EPS2]]&amp;"+"&amp;Table1[[#This Row],[تفاوت نهایی  close]]</f>
        <v>257+-1283</v>
      </c>
      <c r="S36" s="17">
        <f>Table1[[#This Row],[EPS2]]+Table1[[#This Row],[تفاوت نهایی  close]]</f>
        <v>-1026</v>
      </c>
      <c r="T36" s="17">
        <v>3137</v>
      </c>
      <c r="U36" s="17">
        <v>1875</v>
      </c>
      <c r="V36" s="17" t="s">
        <v>552</v>
      </c>
      <c r="W36" s="26">
        <f>Table1[[#This Row],[اتنهایی high]]-Table1[[#This Row],[high ابتدایی]]</f>
        <v>-1262</v>
      </c>
      <c r="X36" s="26">
        <f>Table1[[#This Row],[اتنهایی high]]-Table1[[#This Row],[high ابتدایی]]</f>
        <v>-1262</v>
      </c>
      <c r="Y36" s="9">
        <v>257</v>
      </c>
      <c r="Z36" s="17" t="s">
        <v>1006</v>
      </c>
      <c r="AA36" s="17">
        <f>[1]!Table1[[#This Row],[EPS3]]+[1]!Table1[[#This Row],[تغییرات  نهایی high]]</f>
        <v>-1005</v>
      </c>
      <c r="AB36" s="17">
        <v>2930</v>
      </c>
      <c r="AC36" s="17">
        <v>1844</v>
      </c>
      <c r="AD36" s="17" t="s">
        <v>700</v>
      </c>
      <c r="AE36" s="26">
        <f>Table1[[#This Row],[انتهایی low]]-Table1[[#This Row],[ابتدایی low]]</f>
        <v>-1086</v>
      </c>
      <c r="AF36" s="26">
        <v>-1086</v>
      </c>
      <c r="AG36" s="9">
        <v>257</v>
      </c>
      <c r="AH36" s="17" t="s">
        <v>844</v>
      </c>
      <c r="AI36" s="17">
        <f>[1]!Table1[[#This Row],[EPS4]]+[1]!Table1[[#This Row],[تتغیرات نهایی low]]</f>
        <v>-829</v>
      </c>
    </row>
    <row r="37" spans="1:35" x14ac:dyDescent="0.25">
      <c r="A37" s="1">
        <v>2</v>
      </c>
      <c r="B37" s="16">
        <v>1395</v>
      </c>
      <c r="C37" s="1" t="s">
        <v>5</v>
      </c>
      <c r="D37" s="1">
        <v>1422</v>
      </c>
      <c r="E37" s="1">
        <v>1316</v>
      </c>
      <c r="F37" s="1" t="s">
        <v>149</v>
      </c>
      <c r="G37" s="14">
        <v>-106</v>
      </c>
      <c r="H37" s="14">
        <v>-106</v>
      </c>
      <c r="I37" s="9">
        <v>0</v>
      </c>
      <c r="J37" s="1" t="str">
        <f>Table1[[#This Row],[تفاوت نهایی open]] &amp; " + " &amp; Table1[[#This Row],[EPS]]</f>
        <v>-106 + 0</v>
      </c>
      <c r="K37" s="5">
        <f t="shared" si="4"/>
        <v>-106</v>
      </c>
      <c r="L37" s="17" t="s">
        <v>249</v>
      </c>
      <c r="M37" s="17">
        <v>1316</v>
      </c>
      <c r="N37" s="25" t="str">
        <f t="shared" si="0"/>
        <v>1316-1492</v>
      </c>
      <c r="O37" s="26">
        <f t="shared" si="1"/>
        <v>-176</v>
      </c>
      <c r="P37" s="26">
        <v>-176</v>
      </c>
      <c r="Q37" s="9">
        <v>0</v>
      </c>
      <c r="R37" s="25" t="str">
        <f>Table1[[#This Row],[EPS2]]&amp;"+"&amp;Table1[[#This Row],[تفاوت نهایی  close]]</f>
        <v>0+-176</v>
      </c>
      <c r="S37" s="17">
        <f>Table1[[#This Row],[EPS2]]+Table1[[#This Row],[تفاوت نهایی  close]]</f>
        <v>-176</v>
      </c>
      <c r="T37" s="17">
        <v>1493</v>
      </c>
      <c r="U37" s="17">
        <v>0</v>
      </c>
      <c r="V37" s="17" t="s">
        <v>553</v>
      </c>
      <c r="W37" s="26">
        <f>Table1[[#This Row],[اتنهایی high]]-Table1[[#This Row],[high ابتدایی]]</f>
        <v>-1493</v>
      </c>
      <c r="X37" s="26">
        <f>Table1[[#This Row],[اتنهایی high]]-Table1[[#This Row],[high ابتدایی]]</f>
        <v>-1493</v>
      </c>
      <c r="Y37" s="9">
        <v>0</v>
      </c>
      <c r="Z37" s="17" t="s">
        <v>1007</v>
      </c>
      <c r="AA37" s="17">
        <f>[1]!Table1[[#This Row],[EPS3]]+[1]!Table1[[#This Row],[تغییرات  نهایی high]]</f>
        <v>-1493</v>
      </c>
      <c r="AB37" s="17">
        <v>1461</v>
      </c>
      <c r="AC37" s="17">
        <v>0</v>
      </c>
      <c r="AD37" s="17" t="s">
        <v>553</v>
      </c>
      <c r="AE37" s="26">
        <f>Table1[[#This Row],[انتهایی low]]-Table1[[#This Row],[ابتدایی low]]</f>
        <v>-1461</v>
      </c>
      <c r="AF37" s="26">
        <v>-1461</v>
      </c>
      <c r="AG37" s="9">
        <v>0</v>
      </c>
      <c r="AH37" s="17" t="s">
        <v>845</v>
      </c>
      <c r="AI37" s="17">
        <f>[1]!Table1[[#This Row],[EPS4]]+[1]!Table1[[#This Row],[تتغیرات نهایی low]]</f>
        <v>-1461</v>
      </c>
    </row>
    <row r="38" spans="1:35" x14ac:dyDescent="0.25">
      <c r="A38" s="1">
        <v>3</v>
      </c>
      <c r="B38" s="16">
        <v>1395</v>
      </c>
      <c r="C38" s="1" t="s">
        <v>6</v>
      </c>
      <c r="D38" s="1">
        <v>2400</v>
      </c>
      <c r="E38" s="1">
        <v>2420</v>
      </c>
      <c r="F38" s="1" t="s">
        <v>150</v>
      </c>
      <c r="G38" s="14">
        <v>20</v>
      </c>
      <c r="H38" s="14">
        <v>20</v>
      </c>
      <c r="I38" s="9">
        <v>337</v>
      </c>
      <c r="J38" s="1" t="str">
        <f>Table1[[#This Row],[تفاوت نهایی open]] &amp; " + " &amp; Table1[[#This Row],[EPS]]</f>
        <v>20 + 337</v>
      </c>
      <c r="K38" s="5">
        <f t="shared" si="4"/>
        <v>357</v>
      </c>
      <c r="L38" s="17" t="s">
        <v>261</v>
      </c>
      <c r="M38" s="17">
        <v>2472</v>
      </c>
      <c r="N38" s="25" t="str">
        <f t="shared" si="0"/>
        <v>2472-2514</v>
      </c>
      <c r="O38" s="26">
        <f t="shared" si="1"/>
        <v>-42</v>
      </c>
      <c r="P38" s="26">
        <v>-42</v>
      </c>
      <c r="Q38" s="9">
        <v>337</v>
      </c>
      <c r="R38" s="25" t="str">
        <f>Table1[[#This Row],[EPS2]]&amp;"+"&amp;Table1[[#This Row],[تفاوت نهایی  close]]</f>
        <v>337+-42</v>
      </c>
      <c r="S38" s="17">
        <f>Table1[[#This Row],[EPS2]]+Table1[[#This Row],[تفاوت نهایی  close]]</f>
        <v>295</v>
      </c>
      <c r="T38" s="17">
        <v>2520</v>
      </c>
      <c r="U38" s="17">
        <v>2510</v>
      </c>
      <c r="V38" s="17" t="s">
        <v>554</v>
      </c>
      <c r="W38" s="26">
        <f>Table1[[#This Row],[اتنهایی high]]-Table1[[#This Row],[high ابتدایی]]</f>
        <v>-10</v>
      </c>
      <c r="X38" s="26">
        <f>Table1[[#This Row],[اتنهایی high]]-Table1[[#This Row],[high ابتدایی]]</f>
        <v>-10</v>
      </c>
      <c r="Y38" s="9">
        <v>337</v>
      </c>
      <c r="Z38" s="17" t="s">
        <v>1008</v>
      </c>
      <c r="AA38" s="17">
        <f>[1]!Table1[[#This Row],[EPS3]]+[1]!Table1[[#This Row],[تغییرات  نهایی high]]</f>
        <v>327</v>
      </c>
      <c r="AB38" s="17">
        <v>2490</v>
      </c>
      <c r="AC38" s="17">
        <v>2399</v>
      </c>
      <c r="AD38" s="17" t="s">
        <v>701</v>
      </c>
      <c r="AE38" s="26">
        <f>Table1[[#This Row],[انتهایی low]]-Table1[[#This Row],[ابتدایی low]]</f>
        <v>-91</v>
      </c>
      <c r="AF38" s="26">
        <v>-91</v>
      </c>
      <c r="AG38" s="9">
        <v>337</v>
      </c>
      <c r="AH38" s="17" t="s">
        <v>846</v>
      </c>
      <c r="AI38" s="17">
        <f>[1]!Table1[[#This Row],[EPS4]]+[1]!Table1[[#This Row],[تتغیرات نهایی low]]</f>
        <v>246</v>
      </c>
    </row>
    <row r="39" spans="1:35" x14ac:dyDescent="0.25">
      <c r="A39" s="1">
        <v>4</v>
      </c>
      <c r="B39" s="16">
        <v>1395</v>
      </c>
      <c r="C39" s="1" t="s">
        <v>9</v>
      </c>
      <c r="D39" s="1">
        <v>8391</v>
      </c>
      <c r="E39" s="1">
        <v>9927</v>
      </c>
      <c r="F39" s="1" t="s">
        <v>151</v>
      </c>
      <c r="G39" s="14">
        <v>1536</v>
      </c>
      <c r="H39" s="14">
        <v>1536</v>
      </c>
      <c r="I39" s="9">
        <v>334</v>
      </c>
      <c r="J39" s="1" t="str">
        <f>Table1[[#This Row],[تفاوت نهایی open]] &amp; " + " &amp; Table1[[#This Row],[EPS]]</f>
        <v>1536 + 334</v>
      </c>
      <c r="K39" s="5">
        <f t="shared" si="4"/>
        <v>1870</v>
      </c>
      <c r="L39" s="17" t="s">
        <v>273</v>
      </c>
      <c r="M39" s="17">
        <v>9927</v>
      </c>
      <c r="N39" s="25" t="str">
        <f t="shared" si="0"/>
        <v>9927-8391</v>
      </c>
      <c r="O39" s="26">
        <f t="shared" si="1"/>
        <v>1536</v>
      </c>
      <c r="P39" s="26">
        <v>1536</v>
      </c>
      <c r="Q39" s="9">
        <v>334</v>
      </c>
      <c r="R39" s="25" t="str">
        <f>Table1[[#This Row],[EPS2]]&amp;"+"&amp;Table1[[#This Row],[تفاوت نهایی  close]]</f>
        <v>334+1536</v>
      </c>
      <c r="S39" s="17">
        <f>Table1[[#This Row],[EPS2]]+Table1[[#This Row],[تفاوت نهایی  close]]</f>
        <v>1870</v>
      </c>
      <c r="T39" s="17">
        <v>0</v>
      </c>
      <c r="U39" s="17">
        <v>0</v>
      </c>
      <c r="V39" s="17" t="s">
        <v>525</v>
      </c>
      <c r="W39" s="26">
        <f>Table1[[#This Row],[اتنهایی high]]-Table1[[#This Row],[high ابتدایی]]</f>
        <v>0</v>
      </c>
      <c r="X39" s="26">
        <f>Table1[[#This Row],[اتنهایی high]]-Table1[[#This Row],[high ابتدایی]]</f>
        <v>0</v>
      </c>
      <c r="Y39" s="9">
        <v>334</v>
      </c>
      <c r="Z39" s="17" t="s">
        <v>1009</v>
      </c>
      <c r="AA39" s="17">
        <f>[1]!Table1[[#This Row],[EPS3]]+[1]!Table1[[#This Row],[تغییرات  نهایی high]]</f>
        <v>334</v>
      </c>
      <c r="AB39" s="17">
        <v>0</v>
      </c>
      <c r="AC39" s="17">
        <v>0</v>
      </c>
      <c r="AD39" s="17" t="s">
        <v>525</v>
      </c>
      <c r="AE39" s="26">
        <f>Table1[[#This Row],[انتهایی low]]-Table1[[#This Row],[ابتدایی low]]</f>
        <v>0</v>
      </c>
      <c r="AF39" s="26">
        <v>0</v>
      </c>
      <c r="AG39" s="9">
        <v>334</v>
      </c>
      <c r="AH39" s="17" t="s">
        <v>847</v>
      </c>
      <c r="AI39" s="17">
        <f>[1]!Table1[[#This Row],[EPS4]]+[1]!Table1[[#This Row],[تتغیرات نهایی low]]</f>
        <v>334</v>
      </c>
    </row>
    <row r="40" spans="1:35" x14ac:dyDescent="0.25">
      <c r="A40" s="1">
        <v>5</v>
      </c>
      <c r="B40" s="16">
        <v>1395</v>
      </c>
      <c r="C40" s="1" t="s">
        <v>11</v>
      </c>
      <c r="D40" s="1">
        <v>3420</v>
      </c>
      <c r="E40" s="1">
        <v>6457</v>
      </c>
      <c r="F40" s="1" t="s">
        <v>152</v>
      </c>
      <c r="G40" s="14">
        <v>3037</v>
      </c>
      <c r="H40" s="14">
        <v>3037</v>
      </c>
      <c r="I40" s="10">
        <v>1105</v>
      </c>
      <c r="J40" s="1" t="str">
        <f>Table1[[#This Row],[تفاوت نهایی open]] &amp; " + " &amp; Table1[[#This Row],[EPS]]</f>
        <v>3037 + 1105</v>
      </c>
      <c r="K40" s="5">
        <f t="shared" si="4"/>
        <v>4142</v>
      </c>
      <c r="L40" s="17" t="s">
        <v>285</v>
      </c>
      <c r="M40" s="17">
        <v>6779</v>
      </c>
      <c r="N40" s="25" t="str">
        <f t="shared" si="0"/>
        <v>6779-3571</v>
      </c>
      <c r="O40" s="26">
        <f t="shared" si="1"/>
        <v>3208</v>
      </c>
      <c r="P40" s="26">
        <v>3208</v>
      </c>
      <c r="Q40" s="10">
        <v>1105</v>
      </c>
      <c r="R40" s="25" t="str">
        <f>Table1[[#This Row],[EPS2]]&amp;"+"&amp;Table1[[#This Row],[تفاوت نهایی  close]]</f>
        <v>1105+3208</v>
      </c>
      <c r="S40" s="17">
        <f>Table1[[#This Row],[EPS2]]+Table1[[#This Row],[تفاوت نهایی  close]]</f>
        <v>4313</v>
      </c>
      <c r="T40" s="17">
        <v>3591</v>
      </c>
      <c r="U40" s="17">
        <v>6779</v>
      </c>
      <c r="V40" s="17" t="s">
        <v>555</v>
      </c>
      <c r="W40" s="26">
        <f>Table1[[#This Row],[اتنهایی high]]-Table1[[#This Row],[high ابتدایی]]</f>
        <v>3188</v>
      </c>
      <c r="X40" s="26">
        <f>Table1[[#This Row],[اتنهایی high]]-Table1[[#This Row],[high ابتدایی]]</f>
        <v>3188</v>
      </c>
      <c r="Y40" s="10">
        <v>1105</v>
      </c>
      <c r="Z40" s="17" t="s">
        <v>1010</v>
      </c>
      <c r="AA40" s="17">
        <f>[1]!Table1[[#This Row],[EPS3]]+[1]!Table1[[#This Row],[تغییرات  نهایی high]]</f>
        <v>4293</v>
      </c>
      <c r="AB40" s="17">
        <v>2143</v>
      </c>
      <c r="AC40" s="17">
        <v>6678</v>
      </c>
      <c r="AD40" s="17" t="s">
        <v>702</v>
      </c>
      <c r="AE40" s="26">
        <f>Table1[[#This Row],[انتهایی low]]-Table1[[#This Row],[ابتدایی low]]</f>
        <v>4535</v>
      </c>
      <c r="AF40" s="26">
        <v>4535</v>
      </c>
      <c r="AG40" s="10">
        <v>1105</v>
      </c>
      <c r="AH40" s="17" t="s">
        <v>848</v>
      </c>
      <c r="AI40" s="17">
        <f>[1]!Table1[[#This Row],[EPS4]]+[1]!Table1[[#This Row],[تتغیرات نهایی low]]</f>
        <v>5640</v>
      </c>
    </row>
    <row r="41" spans="1:35" x14ac:dyDescent="0.25">
      <c r="A41" s="1">
        <v>6</v>
      </c>
      <c r="B41" s="16">
        <v>1395</v>
      </c>
      <c r="C41" s="1" t="s">
        <v>12</v>
      </c>
      <c r="D41" s="1">
        <v>1381</v>
      </c>
      <c r="E41" s="1">
        <v>2487</v>
      </c>
      <c r="F41" s="1" t="s">
        <v>153</v>
      </c>
      <c r="G41" s="14">
        <v>1106</v>
      </c>
      <c r="H41" s="14">
        <v>1106</v>
      </c>
      <c r="I41" s="10">
        <v>0</v>
      </c>
      <c r="J41" s="1" t="str">
        <f>Table1[[#This Row],[تفاوت نهایی open]] &amp; " + " &amp; Table1[[#This Row],[EPS]]</f>
        <v>1106 + 0</v>
      </c>
      <c r="K41" s="5">
        <f t="shared" si="4"/>
        <v>1106</v>
      </c>
      <c r="L41" s="17" t="s">
        <v>297</v>
      </c>
      <c r="M41" s="17">
        <v>2602</v>
      </c>
      <c r="N41" s="25" t="str">
        <f t="shared" si="0"/>
        <v>2602-1385</v>
      </c>
      <c r="O41" s="26">
        <f t="shared" si="1"/>
        <v>1217</v>
      </c>
      <c r="P41" s="26">
        <v>1217</v>
      </c>
      <c r="Q41" s="10">
        <v>0</v>
      </c>
      <c r="R41" s="25" t="str">
        <f>Table1[[#This Row],[EPS2]]&amp;"+"&amp;Table1[[#This Row],[تفاوت نهایی  close]]</f>
        <v>0+1217</v>
      </c>
      <c r="S41" s="17">
        <f>Table1[[#This Row],[EPS2]]+Table1[[#This Row],[تفاوت نهایی  close]]</f>
        <v>1217</v>
      </c>
      <c r="T41" s="17">
        <v>1387</v>
      </c>
      <c r="U41" s="17">
        <v>2611</v>
      </c>
      <c r="V41" s="17" t="s">
        <v>556</v>
      </c>
      <c r="W41" s="26">
        <f>Table1[[#This Row],[اتنهایی high]]-Table1[[#This Row],[high ابتدایی]]</f>
        <v>1224</v>
      </c>
      <c r="X41" s="26">
        <f>Table1[[#This Row],[اتنهایی high]]-Table1[[#This Row],[high ابتدایی]]</f>
        <v>1224</v>
      </c>
      <c r="Y41" s="10">
        <v>0</v>
      </c>
      <c r="Z41" s="17" t="s">
        <v>1011</v>
      </c>
      <c r="AA41" s="17">
        <f>[1]!Table1[[#This Row],[EPS3]]+[1]!Table1[[#This Row],[تغییرات  نهایی high]]</f>
        <v>1224</v>
      </c>
      <c r="AB41" s="17">
        <v>3411</v>
      </c>
      <c r="AC41" s="17">
        <v>2520</v>
      </c>
      <c r="AD41" s="17" t="s">
        <v>703</v>
      </c>
      <c r="AE41" s="26">
        <f>Table1[[#This Row],[انتهایی low]]-Table1[[#This Row],[ابتدایی low]]</f>
        <v>-891</v>
      </c>
      <c r="AF41" s="26">
        <v>-891</v>
      </c>
      <c r="AG41" s="10">
        <v>0</v>
      </c>
      <c r="AH41" s="17" t="s">
        <v>849</v>
      </c>
      <c r="AI41" s="17">
        <f>[1]!Table1[[#This Row],[EPS4]]+[1]!Table1[[#This Row],[تتغیرات نهایی low]]</f>
        <v>-891</v>
      </c>
    </row>
    <row r="42" spans="1:35" x14ac:dyDescent="0.25">
      <c r="A42" s="1">
        <v>7</v>
      </c>
      <c r="B42" s="16">
        <v>1395</v>
      </c>
      <c r="C42" s="1" t="s">
        <v>16</v>
      </c>
      <c r="D42" s="1">
        <v>731</v>
      </c>
      <c r="E42" s="1">
        <v>759</v>
      </c>
      <c r="F42" s="1" t="s">
        <v>154</v>
      </c>
      <c r="G42" s="14">
        <v>28</v>
      </c>
      <c r="H42" s="14">
        <v>28</v>
      </c>
      <c r="I42" s="9">
        <v>11</v>
      </c>
      <c r="J42" s="1" t="str">
        <f>Table1[[#This Row],[تفاوت نهایی open]] &amp; " + " &amp; Table1[[#This Row],[EPS]]</f>
        <v>28 + 11</v>
      </c>
      <c r="K42" s="5">
        <f t="shared" si="4"/>
        <v>39</v>
      </c>
      <c r="L42" s="17" t="s">
        <v>309</v>
      </c>
      <c r="M42" s="17">
        <v>759</v>
      </c>
      <c r="N42" s="25" t="str">
        <f t="shared" si="0"/>
        <v>759-731</v>
      </c>
      <c r="O42" s="26">
        <f t="shared" si="1"/>
        <v>28</v>
      </c>
      <c r="P42" s="26">
        <v>28</v>
      </c>
      <c r="Q42" s="9">
        <v>11</v>
      </c>
      <c r="R42" s="25" t="str">
        <f>Table1[[#This Row],[EPS2]]&amp;"+"&amp;Table1[[#This Row],[تفاوت نهایی  close]]</f>
        <v>11+28</v>
      </c>
      <c r="S42" s="17">
        <f>Table1[[#This Row],[EPS2]]+Table1[[#This Row],[تفاوت نهایی  close]]</f>
        <v>39</v>
      </c>
      <c r="T42" s="17">
        <v>0</v>
      </c>
      <c r="U42" s="17">
        <v>798</v>
      </c>
      <c r="V42" s="17" t="s">
        <v>557</v>
      </c>
      <c r="W42" s="26">
        <f>Table1[[#This Row],[اتنهایی high]]-Table1[[#This Row],[high ابتدایی]]</f>
        <v>798</v>
      </c>
      <c r="X42" s="26">
        <f>Table1[[#This Row],[اتنهایی high]]-Table1[[#This Row],[high ابتدایی]]</f>
        <v>798</v>
      </c>
      <c r="Y42" s="9">
        <v>11</v>
      </c>
      <c r="Z42" s="17" t="s">
        <v>1012</v>
      </c>
      <c r="AA42" s="17">
        <f>[1]!Table1[[#This Row],[EPS3]]+[1]!Table1[[#This Row],[تغییرات  نهایی high]]</f>
        <v>809</v>
      </c>
      <c r="AB42" s="17">
        <v>1360</v>
      </c>
      <c r="AC42" s="17">
        <v>730</v>
      </c>
      <c r="AD42" s="17" t="s">
        <v>704</v>
      </c>
      <c r="AE42" s="26">
        <f>Table1[[#This Row],[انتهایی low]]-Table1[[#This Row],[ابتدایی low]]</f>
        <v>-630</v>
      </c>
      <c r="AF42" s="26">
        <v>-630</v>
      </c>
      <c r="AG42" s="9">
        <v>11</v>
      </c>
      <c r="AH42" s="17" t="s">
        <v>850</v>
      </c>
      <c r="AI42" s="17">
        <f>[1]!Table1[[#This Row],[EPS4]]+[1]!Table1[[#This Row],[تتغیرات نهایی low]]</f>
        <v>-619</v>
      </c>
    </row>
    <row r="43" spans="1:35" x14ac:dyDescent="0.25">
      <c r="A43" s="1">
        <v>8</v>
      </c>
      <c r="B43" s="16">
        <v>1395</v>
      </c>
      <c r="C43" s="1" t="s">
        <v>17</v>
      </c>
      <c r="D43" s="1">
        <v>2041</v>
      </c>
      <c r="E43" s="1">
        <v>2016</v>
      </c>
      <c r="F43" s="1" t="s">
        <v>155</v>
      </c>
      <c r="G43" s="14">
        <v>-25</v>
      </c>
      <c r="H43" s="14">
        <v>-25</v>
      </c>
      <c r="I43" s="12">
        <v>-61</v>
      </c>
      <c r="J43" s="1" t="str">
        <f>Table1[[#This Row],[تفاوت نهایی open]] &amp; " + " &amp; Table1[[#This Row],[EPS]]</f>
        <v>-25 + -61</v>
      </c>
      <c r="K43" s="5">
        <f t="shared" si="4"/>
        <v>-86</v>
      </c>
      <c r="L43" s="17" t="s">
        <v>224</v>
      </c>
      <c r="M43" s="17">
        <v>2061</v>
      </c>
      <c r="N43" s="25" t="str">
        <f t="shared" si="0"/>
        <v>2061-2041</v>
      </c>
      <c r="O43" s="26">
        <f t="shared" si="1"/>
        <v>20</v>
      </c>
      <c r="P43" s="26">
        <v>20</v>
      </c>
      <c r="Q43" s="12">
        <v>-61</v>
      </c>
      <c r="R43" s="25" t="str">
        <f>Table1[[#This Row],[EPS2]]&amp;"+"&amp;Table1[[#This Row],[تفاوت نهایی  close]]</f>
        <v>-61+20</v>
      </c>
      <c r="S43" s="17">
        <f>Table1[[#This Row],[EPS2]]+Table1[[#This Row],[تفاوت نهایی  close]]</f>
        <v>-41</v>
      </c>
      <c r="T43" s="17">
        <v>0</v>
      </c>
      <c r="U43" s="17">
        <v>2097</v>
      </c>
      <c r="V43" s="17" t="s">
        <v>558</v>
      </c>
      <c r="W43" s="26">
        <f>Table1[[#This Row],[اتنهایی high]]-Table1[[#This Row],[high ابتدایی]]</f>
        <v>2097</v>
      </c>
      <c r="X43" s="26">
        <f>Table1[[#This Row],[اتنهایی high]]-Table1[[#This Row],[high ابتدایی]]</f>
        <v>2097</v>
      </c>
      <c r="Y43" s="12">
        <v>-61</v>
      </c>
      <c r="Z43" s="17" t="s">
        <v>1013</v>
      </c>
      <c r="AA43" s="17">
        <f>[1]!Table1[[#This Row],[EPS3]]+[1]!Table1[[#This Row],[تغییرات  نهایی high]]</f>
        <v>2036</v>
      </c>
      <c r="AB43" s="17">
        <v>0</v>
      </c>
      <c r="AC43" s="17">
        <v>2009</v>
      </c>
      <c r="AD43" s="17" t="s">
        <v>705</v>
      </c>
      <c r="AE43" s="26">
        <f>Table1[[#This Row],[انتهایی low]]-Table1[[#This Row],[ابتدایی low]]</f>
        <v>2009</v>
      </c>
      <c r="AF43" s="26">
        <v>2009</v>
      </c>
      <c r="AG43" s="12">
        <v>-61</v>
      </c>
      <c r="AH43" s="17" t="s">
        <v>851</v>
      </c>
      <c r="AI43" s="17">
        <f>[1]!Table1[[#This Row],[EPS4]]+[1]!Table1[[#This Row],[تتغیرات نهایی low]]</f>
        <v>1948</v>
      </c>
    </row>
    <row r="44" spans="1:35" x14ac:dyDescent="0.25">
      <c r="A44" s="1">
        <v>9</v>
      </c>
      <c r="B44" s="16">
        <v>1395</v>
      </c>
      <c r="C44" s="1" t="s">
        <v>18</v>
      </c>
      <c r="D44" s="1">
        <v>3231</v>
      </c>
      <c r="E44" s="1">
        <v>12843</v>
      </c>
      <c r="F44" s="1" t="s">
        <v>156</v>
      </c>
      <c r="G44" s="14">
        <v>9612</v>
      </c>
      <c r="H44" s="14">
        <v>9612</v>
      </c>
      <c r="I44" s="10">
        <v>1398</v>
      </c>
      <c r="J44" s="1" t="str">
        <f>Table1[[#This Row],[تفاوت نهایی open]] &amp; " + " &amp; Table1[[#This Row],[EPS]]</f>
        <v>9612 + 1398</v>
      </c>
      <c r="K44" s="5">
        <f t="shared" si="4"/>
        <v>11010</v>
      </c>
      <c r="L44" s="17" t="s">
        <v>210</v>
      </c>
      <c r="M44" s="17">
        <v>13485</v>
      </c>
      <c r="N44" s="25" t="str">
        <f t="shared" si="0"/>
        <v>13485-3280</v>
      </c>
      <c r="O44" s="26">
        <f t="shared" si="1"/>
        <v>10205</v>
      </c>
      <c r="P44" s="26">
        <v>10205</v>
      </c>
      <c r="Q44" s="10">
        <v>1398</v>
      </c>
      <c r="R44" s="25" t="str">
        <f>Table1[[#This Row],[EPS2]]&amp;"+"&amp;Table1[[#This Row],[تفاوت نهایی  close]]</f>
        <v>1398+10205</v>
      </c>
      <c r="S44" s="17">
        <f>Table1[[#This Row],[EPS2]]+Table1[[#This Row],[تفاوت نهایی  close]]</f>
        <v>11603</v>
      </c>
      <c r="T44" s="17">
        <v>3392</v>
      </c>
      <c r="U44" s="17">
        <v>13485</v>
      </c>
      <c r="V44" s="17" t="s">
        <v>559</v>
      </c>
      <c r="W44" s="26">
        <f>Table1[[#This Row],[اتنهایی high]]-Table1[[#This Row],[high ابتدایی]]</f>
        <v>10093</v>
      </c>
      <c r="X44" s="26">
        <f>Table1[[#This Row],[اتنهایی high]]-Table1[[#This Row],[high ابتدایی]]</f>
        <v>10093</v>
      </c>
      <c r="Y44" s="10">
        <v>1398</v>
      </c>
      <c r="Z44" s="17" t="s">
        <v>1014</v>
      </c>
      <c r="AA44" s="17">
        <f>[1]!Table1[[#This Row],[EPS3]]+[1]!Table1[[#This Row],[تغییرات  نهایی high]]</f>
        <v>11491</v>
      </c>
      <c r="AB44" s="17">
        <v>0</v>
      </c>
      <c r="AC44" s="17">
        <v>13485</v>
      </c>
      <c r="AD44" s="17" t="s">
        <v>559</v>
      </c>
      <c r="AE44" s="26">
        <f>Table1[[#This Row],[انتهایی low]]-Table1[[#This Row],[ابتدایی low]]</f>
        <v>13485</v>
      </c>
      <c r="AF44" s="26">
        <v>13485</v>
      </c>
      <c r="AG44" s="10">
        <v>1398</v>
      </c>
      <c r="AH44" s="17" t="s">
        <v>852</v>
      </c>
      <c r="AI44" s="17">
        <f>[1]!Table1[[#This Row],[EPS4]]+[1]!Table1[[#This Row],[تتغیرات نهایی low]]</f>
        <v>14883</v>
      </c>
    </row>
    <row r="45" spans="1:35" x14ac:dyDescent="0.25">
      <c r="A45" s="1">
        <v>10</v>
      </c>
      <c r="B45" s="16">
        <v>1395</v>
      </c>
      <c r="C45" s="1" t="s">
        <v>19</v>
      </c>
      <c r="D45" s="1">
        <v>3810</v>
      </c>
      <c r="E45" s="1">
        <v>5805</v>
      </c>
      <c r="F45" s="1" t="s">
        <v>157</v>
      </c>
      <c r="G45" s="14">
        <v>1995</v>
      </c>
      <c r="H45" s="14">
        <v>1995</v>
      </c>
      <c r="I45" s="12">
        <v>-313</v>
      </c>
      <c r="J45" s="1" t="str">
        <f>Table1[[#This Row],[تفاوت نهایی open]] &amp; " + " &amp; Table1[[#This Row],[EPS]]</f>
        <v>1995 + -313</v>
      </c>
      <c r="K45" s="5">
        <f t="shared" si="4"/>
        <v>1682</v>
      </c>
      <c r="L45" s="17" t="s">
        <v>199</v>
      </c>
      <c r="M45" s="17" t="s">
        <v>200</v>
      </c>
      <c r="N45" s="25" t="str">
        <f t="shared" si="0"/>
        <v>5805-4000</v>
      </c>
      <c r="O45" s="26">
        <f t="shared" si="1"/>
        <v>1805</v>
      </c>
      <c r="P45" s="26">
        <v>1805</v>
      </c>
      <c r="Q45" s="12">
        <v>-313</v>
      </c>
      <c r="R45" s="25" t="str">
        <f>Table1[[#This Row],[EPS2]]&amp;"+"&amp;Table1[[#This Row],[تفاوت نهایی  close]]</f>
        <v>-313+1805</v>
      </c>
      <c r="S45" s="17">
        <f>Table1[[#This Row],[EPS2]]+Table1[[#This Row],[تفاوت نهایی  close]]</f>
        <v>1492</v>
      </c>
      <c r="T45" s="17" t="s">
        <v>199</v>
      </c>
      <c r="U45" s="17">
        <v>0</v>
      </c>
      <c r="V45" s="17" t="s">
        <v>560</v>
      </c>
      <c r="W45" s="26">
        <f>Table1[[#This Row],[اتنهایی high]]-Table1[[#This Row],[high ابتدایی]]</f>
        <v>-4000</v>
      </c>
      <c r="X45" s="26">
        <f>Table1[[#This Row],[اتنهایی high]]-Table1[[#This Row],[high ابتدایی]]</f>
        <v>-4000</v>
      </c>
      <c r="Y45" s="12">
        <v>-313</v>
      </c>
      <c r="Z45" s="17" t="s">
        <v>1015</v>
      </c>
      <c r="AA45" s="17">
        <f>[1]!Table1[[#This Row],[EPS3]]+[1]!Table1[[#This Row],[تغییرات  نهایی high]]</f>
        <v>-4313</v>
      </c>
      <c r="AB45" s="17">
        <v>3376</v>
      </c>
      <c r="AC45" s="17">
        <v>0</v>
      </c>
      <c r="AD45" s="17" t="s">
        <v>560</v>
      </c>
      <c r="AE45" s="26">
        <f>Table1[[#This Row],[انتهایی low]]-Table1[[#This Row],[ابتدایی low]]</f>
        <v>-3376</v>
      </c>
      <c r="AF45" s="26">
        <v>-3376</v>
      </c>
      <c r="AG45" s="12">
        <v>-313</v>
      </c>
      <c r="AH45" s="17" t="s">
        <v>853</v>
      </c>
      <c r="AI45" s="17">
        <f>[1]!Table1[[#This Row],[EPS4]]+[1]!Table1[[#This Row],[تتغیرات نهایی low]]</f>
        <v>-3689</v>
      </c>
    </row>
    <row r="46" spans="1:35" x14ac:dyDescent="0.25">
      <c r="A46" s="1">
        <v>11</v>
      </c>
      <c r="B46" s="16">
        <v>1395</v>
      </c>
      <c r="C46" s="1" t="s">
        <v>10</v>
      </c>
      <c r="D46" s="1">
        <v>2041</v>
      </c>
      <c r="E46" s="1">
        <v>2484</v>
      </c>
      <c r="F46" s="1" t="s">
        <v>158</v>
      </c>
      <c r="G46" s="14">
        <v>443</v>
      </c>
      <c r="H46" s="14">
        <v>443</v>
      </c>
      <c r="I46" s="10">
        <v>179</v>
      </c>
      <c r="J46" s="1" t="str">
        <f>Table1[[#This Row],[تفاوت نهایی open]] &amp; " + " &amp; Table1[[#This Row],[EPS]]</f>
        <v>443 + 179</v>
      </c>
      <c r="K46" s="5">
        <f t="shared" si="4"/>
        <v>622</v>
      </c>
      <c r="L46" s="17" t="s">
        <v>342</v>
      </c>
      <c r="M46" s="17">
        <v>2546</v>
      </c>
      <c r="N46" s="25" t="str">
        <f t="shared" si="0"/>
        <v>2546-2143</v>
      </c>
      <c r="O46" s="26">
        <f t="shared" si="1"/>
        <v>403</v>
      </c>
      <c r="P46" s="26">
        <v>403</v>
      </c>
      <c r="Q46" s="10">
        <v>179</v>
      </c>
      <c r="R46" s="25" t="str">
        <f>Table1[[#This Row],[EPS2]]&amp;"+"&amp;Table1[[#This Row],[تفاوت نهایی  close]]</f>
        <v>179+403</v>
      </c>
      <c r="S46" s="17">
        <f>Table1[[#This Row],[EPS2]]+Table1[[#This Row],[تفاوت نهایی  close]]</f>
        <v>582</v>
      </c>
      <c r="T46" s="17" t="s">
        <v>342</v>
      </c>
      <c r="U46" s="17" t="s">
        <v>407</v>
      </c>
      <c r="V46" s="17" t="s">
        <v>561</v>
      </c>
      <c r="W46" s="26">
        <f>Table1[[#This Row],[اتنهایی high]]-Table1[[#This Row],[high ابتدایی]]</f>
        <v>465</v>
      </c>
      <c r="X46" s="26">
        <f>Table1[[#This Row],[اتنهایی high]]-Table1[[#This Row],[high ابتدایی]]</f>
        <v>465</v>
      </c>
      <c r="Y46" s="10">
        <v>179</v>
      </c>
      <c r="Z46" s="17" t="s">
        <v>1016</v>
      </c>
      <c r="AA46" s="17">
        <f>[1]!Table1[[#This Row],[EPS3]]+[1]!Table1[[#This Row],[تغییرات  نهایی high]]</f>
        <v>644</v>
      </c>
      <c r="AB46" s="17">
        <v>4000</v>
      </c>
      <c r="AC46" s="17" t="s">
        <v>373</v>
      </c>
      <c r="AD46" s="17" t="s">
        <v>706</v>
      </c>
      <c r="AE46" s="26">
        <f>Table1[[#This Row],[انتهایی low]]-Table1[[#This Row],[ابتدایی low]]</f>
        <v>-1489</v>
      </c>
      <c r="AF46" s="26">
        <v>-1489</v>
      </c>
      <c r="AG46" s="10">
        <v>179</v>
      </c>
      <c r="AH46" s="17" t="s">
        <v>854</v>
      </c>
      <c r="AI46" s="17">
        <f>[1]!Table1[[#This Row],[EPS4]]+[1]!Table1[[#This Row],[تتغیرات نهایی low]]</f>
        <v>-1310</v>
      </c>
    </row>
    <row r="47" spans="1:35" x14ac:dyDescent="0.3">
      <c r="A47" s="2" t="s">
        <v>0</v>
      </c>
      <c r="B47" s="15" t="s">
        <v>180</v>
      </c>
      <c r="C47" s="3" t="s">
        <v>1</v>
      </c>
      <c r="D47" s="3" t="s">
        <v>184</v>
      </c>
      <c r="E47" s="3" t="s">
        <v>185</v>
      </c>
      <c r="F47" s="3" t="s">
        <v>186</v>
      </c>
      <c r="G47" s="13" t="s">
        <v>187</v>
      </c>
      <c r="H47" s="13" t="s">
        <v>188</v>
      </c>
      <c r="I47" s="3" t="s">
        <v>181</v>
      </c>
      <c r="J47" s="3" t="s">
        <v>183</v>
      </c>
      <c r="K47" s="4" t="s">
        <v>182</v>
      </c>
      <c r="L47" s="18" t="s">
        <v>189</v>
      </c>
      <c r="M47" s="18" t="s">
        <v>190</v>
      </c>
      <c r="N47" s="18" t="s">
        <v>191</v>
      </c>
      <c r="O47" s="18" t="s">
        <v>335</v>
      </c>
      <c r="P47" s="18" t="s">
        <v>336</v>
      </c>
      <c r="Q47" s="3" t="s">
        <v>181</v>
      </c>
      <c r="R47" s="18" t="s">
        <v>338</v>
      </c>
      <c r="S47" s="21" t="s">
        <v>339</v>
      </c>
      <c r="T47" s="27" t="s">
        <v>359</v>
      </c>
      <c r="U47" s="27" t="s">
        <v>360</v>
      </c>
      <c r="V47" s="27" t="s">
        <v>361</v>
      </c>
      <c r="W47" s="27" t="s">
        <v>447</v>
      </c>
      <c r="X47" s="27" t="s">
        <v>362</v>
      </c>
      <c r="Y47" s="30" t="s">
        <v>983</v>
      </c>
      <c r="Z47" s="30" t="s">
        <v>807</v>
      </c>
      <c r="AA47" s="27" t="s">
        <v>984</v>
      </c>
      <c r="AB47" s="28" t="s">
        <v>448</v>
      </c>
      <c r="AC47" s="28" t="s">
        <v>449</v>
      </c>
      <c r="AD47" s="28" t="s">
        <v>450</v>
      </c>
      <c r="AE47" s="28" t="s">
        <v>451</v>
      </c>
      <c r="AF47" s="28" t="s">
        <v>452</v>
      </c>
      <c r="AG47" s="29" t="s">
        <v>821</v>
      </c>
      <c r="AH47" s="29" t="s">
        <v>810</v>
      </c>
      <c r="AI47" s="28" t="s">
        <v>822</v>
      </c>
    </row>
    <row r="48" spans="1:35" x14ac:dyDescent="0.25">
      <c r="A48" s="1">
        <v>1</v>
      </c>
      <c r="B48" s="16">
        <v>1396</v>
      </c>
      <c r="C48" s="1" t="s">
        <v>4</v>
      </c>
      <c r="D48" s="1">
        <v>1853</v>
      </c>
      <c r="E48" s="1">
        <v>2085</v>
      </c>
      <c r="F48" s="1" t="s">
        <v>137</v>
      </c>
      <c r="G48" s="14">
        <v>232</v>
      </c>
      <c r="H48" s="14">
        <v>232</v>
      </c>
      <c r="I48" s="9">
        <v>358</v>
      </c>
      <c r="J48" s="1" t="str">
        <f>Table1[[#This Row],[تفاوت نهایی open]] &amp; " + " &amp; Table1[[#This Row],[EPS]]</f>
        <v>232 + 358</v>
      </c>
      <c r="K48" s="5">
        <f>SUM(Table1[[#This Row],[تفاوت نهایی open]:[EPS]])</f>
        <v>822</v>
      </c>
      <c r="L48" s="17" t="s">
        <v>238</v>
      </c>
      <c r="M48" s="17">
        <v>2073</v>
      </c>
      <c r="N48" s="25" t="str">
        <f t="shared" si="0"/>
        <v>2073-1852</v>
      </c>
      <c r="O48" s="26">
        <f t="shared" si="1"/>
        <v>221</v>
      </c>
      <c r="P48" s="26">
        <v>221</v>
      </c>
      <c r="Q48" s="9">
        <v>358</v>
      </c>
      <c r="R48" s="25" t="str">
        <f>Table1[[#This Row],[EPS2]]&amp;"+"&amp;Table1[[#This Row],[تفاوت نهایی  close]]</f>
        <v>358+221</v>
      </c>
      <c r="S48" s="17">
        <f>Table1[[#This Row],[EPS2]]+Table1[[#This Row],[تفاوت نهایی  close]]</f>
        <v>579</v>
      </c>
      <c r="T48" s="17">
        <v>1872</v>
      </c>
      <c r="U48" s="17">
        <v>2100</v>
      </c>
      <c r="V48" s="17" t="s">
        <v>562</v>
      </c>
      <c r="W48" s="26">
        <f>Table1[[#This Row],[اتنهایی high]]-Table1[[#This Row],[high ابتدایی]]</f>
        <v>228</v>
      </c>
      <c r="X48" s="26">
        <f>Table1[[#This Row],[اتنهایی high]]-Table1[[#This Row],[high ابتدایی]]</f>
        <v>228</v>
      </c>
      <c r="Y48" s="9">
        <v>358</v>
      </c>
      <c r="Z48" s="17" t="s">
        <v>1017</v>
      </c>
      <c r="AA48" s="17">
        <f>[1]!Table1[[#This Row],[EPS3]]+[1]!Table1[[#This Row],[تغییرات  نهایی high]]</f>
        <v>586</v>
      </c>
      <c r="AB48" s="17">
        <v>1821</v>
      </c>
      <c r="AC48" s="17">
        <v>2060</v>
      </c>
      <c r="AD48" s="17" t="s">
        <v>707</v>
      </c>
      <c r="AE48" s="26">
        <f>Table1[[#This Row],[انتهایی low]]-Table1[[#This Row],[ابتدایی low]]</f>
        <v>239</v>
      </c>
      <c r="AF48" s="26">
        <v>239</v>
      </c>
      <c r="AG48" s="9">
        <v>358</v>
      </c>
      <c r="AH48" s="17" t="s">
        <v>855</v>
      </c>
      <c r="AI48" s="17">
        <f>[1]!Table1[[#This Row],[EPS4]]+[1]!Table1[[#This Row],[تتغیرات نهایی low]]</f>
        <v>597</v>
      </c>
    </row>
    <row r="49" spans="1:35" x14ac:dyDescent="0.25">
      <c r="A49" s="1">
        <v>2</v>
      </c>
      <c r="B49" s="16">
        <v>1396</v>
      </c>
      <c r="C49" s="1" t="s">
        <v>5</v>
      </c>
      <c r="D49" s="1">
        <v>1316</v>
      </c>
      <c r="E49" s="1">
        <v>1799</v>
      </c>
      <c r="F49" s="1" t="s">
        <v>138</v>
      </c>
      <c r="G49" s="14">
        <v>483</v>
      </c>
      <c r="H49" s="14">
        <v>483</v>
      </c>
      <c r="I49" s="9">
        <v>0</v>
      </c>
      <c r="J49" s="1" t="str">
        <f>Table1[[#This Row],[تفاوت نهایی open]] &amp; " + " &amp; Table1[[#This Row],[EPS]]</f>
        <v>483 + 0</v>
      </c>
      <c r="K49" s="5">
        <f>SUM(Table1[[#This Row],[تفاوت نهایی open]:[EPS]])</f>
        <v>966</v>
      </c>
      <c r="L49" s="17" t="s">
        <v>250</v>
      </c>
      <c r="M49" s="17">
        <v>1799</v>
      </c>
      <c r="N49" s="25" t="str">
        <f t="shared" si="0"/>
        <v>1799-1316</v>
      </c>
      <c r="O49" s="26">
        <f t="shared" si="1"/>
        <v>483</v>
      </c>
      <c r="P49" s="26">
        <v>483</v>
      </c>
      <c r="Q49" s="9">
        <v>0</v>
      </c>
      <c r="R49" s="25" t="str">
        <f>Table1[[#This Row],[EPS2]]&amp;"+"&amp;Table1[[#This Row],[تفاوت نهایی  close]]</f>
        <v>0+483</v>
      </c>
      <c r="S49" s="17">
        <f>Table1[[#This Row],[EPS2]]+Table1[[#This Row],[تفاوت نهایی  close]]</f>
        <v>483</v>
      </c>
      <c r="T49" s="17">
        <v>0</v>
      </c>
      <c r="U49" s="17">
        <v>0</v>
      </c>
      <c r="V49" s="17" t="s">
        <v>525</v>
      </c>
      <c r="W49" s="26">
        <f>Table1[[#This Row],[اتنهایی high]]-Table1[[#This Row],[high ابتدایی]]</f>
        <v>0</v>
      </c>
      <c r="X49" s="26">
        <f>Table1[[#This Row],[اتنهایی high]]-Table1[[#This Row],[high ابتدایی]]</f>
        <v>0</v>
      </c>
      <c r="Y49" s="9">
        <v>0</v>
      </c>
      <c r="Z49" s="17" t="s">
        <v>1018</v>
      </c>
      <c r="AA49" s="17">
        <f>[1]!Table1[[#This Row],[EPS3]]+[1]!Table1[[#This Row],[تغییرات  نهایی high]]</f>
        <v>0</v>
      </c>
      <c r="AB49" s="17">
        <v>0</v>
      </c>
      <c r="AC49" s="17">
        <v>0</v>
      </c>
      <c r="AD49" s="17" t="s">
        <v>525</v>
      </c>
      <c r="AE49" s="26">
        <f>Table1[[#This Row],[انتهایی low]]-Table1[[#This Row],[ابتدایی low]]</f>
        <v>0</v>
      </c>
      <c r="AF49" s="26">
        <v>0</v>
      </c>
      <c r="AG49" s="9">
        <v>0</v>
      </c>
      <c r="AH49" s="17" t="s">
        <v>856</v>
      </c>
      <c r="AI49" s="17">
        <f>[1]!Table1[[#This Row],[EPS4]]+[1]!Table1[[#This Row],[تتغیرات نهایی low]]</f>
        <v>0</v>
      </c>
    </row>
    <row r="50" spans="1:35" x14ac:dyDescent="0.25">
      <c r="A50" s="1">
        <v>3</v>
      </c>
      <c r="B50" s="16">
        <v>1396</v>
      </c>
      <c r="C50" s="1" t="s">
        <v>6</v>
      </c>
      <c r="D50" s="1">
        <v>2472</v>
      </c>
      <c r="E50" s="1">
        <v>3650</v>
      </c>
      <c r="F50" s="1" t="s">
        <v>139</v>
      </c>
      <c r="G50" s="14">
        <v>1178</v>
      </c>
      <c r="H50" s="14">
        <v>1178</v>
      </c>
      <c r="I50" s="9">
        <v>704</v>
      </c>
      <c r="J50" s="1" t="str">
        <f>Table1[[#This Row],[تفاوت نهایی open]] &amp; " + " &amp; Table1[[#This Row],[EPS]]</f>
        <v>1178 + 704</v>
      </c>
      <c r="K50" s="5">
        <f>SUM(Table1[[#This Row],[تفاوت نهایی open]:[EPS]])</f>
        <v>3060</v>
      </c>
      <c r="L50" s="17" t="s">
        <v>262</v>
      </c>
      <c r="M50" s="17">
        <v>3650</v>
      </c>
      <c r="N50" s="25" t="str">
        <f t="shared" si="0"/>
        <v>3650-2469</v>
      </c>
      <c r="O50" s="26">
        <f t="shared" si="1"/>
        <v>1181</v>
      </c>
      <c r="P50" s="26">
        <v>1181</v>
      </c>
      <c r="Q50" s="9">
        <v>704</v>
      </c>
      <c r="R50" s="25" t="str">
        <f>Table1[[#This Row],[EPS2]]&amp;"+"&amp;Table1[[#This Row],[تفاوت نهایی  close]]</f>
        <v>704+1181</v>
      </c>
      <c r="S50" s="17">
        <f>Table1[[#This Row],[EPS2]]+Table1[[#This Row],[تفاوت نهایی  close]]</f>
        <v>1885</v>
      </c>
      <c r="T50" s="17">
        <v>2479</v>
      </c>
      <c r="U50" s="17">
        <v>0</v>
      </c>
      <c r="V50" s="17" t="s">
        <v>563</v>
      </c>
      <c r="W50" s="26">
        <f>Table1[[#This Row],[اتنهایی high]]-Table1[[#This Row],[high ابتدایی]]</f>
        <v>-2479</v>
      </c>
      <c r="X50" s="26">
        <f>Table1[[#This Row],[اتنهایی high]]-Table1[[#This Row],[high ابتدایی]]</f>
        <v>-2479</v>
      </c>
      <c r="Y50" s="9">
        <v>704</v>
      </c>
      <c r="Z50" s="17" t="s">
        <v>1019</v>
      </c>
      <c r="AA50" s="17">
        <f>[1]!Table1[[#This Row],[EPS3]]+[1]!Table1[[#This Row],[تغییرات  نهایی high]]</f>
        <v>-1775</v>
      </c>
      <c r="AB50" s="17">
        <v>2410</v>
      </c>
      <c r="AC50" s="17">
        <v>0</v>
      </c>
      <c r="AD50" s="17" t="s">
        <v>563</v>
      </c>
      <c r="AE50" s="26">
        <f>Table1[[#This Row],[انتهایی low]]-Table1[[#This Row],[ابتدایی low]]</f>
        <v>-2410</v>
      </c>
      <c r="AF50" s="26">
        <v>-2410</v>
      </c>
      <c r="AG50" s="9">
        <v>704</v>
      </c>
      <c r="AH50" s="17" t="s">
        <v>857</v>
      </c>
      <c r="AI50" s="17">
        <f>[1]!Table1[[#This Row],[EPS4]]+[1]!Table1[[#This Row],[تتغیرات نهایی low]]</f>
        <v>-1706</v>
      </c>
    </row>
    <row r="51" spans="1:35" x14ac:dyDescent="0.25">
      <c r="A51" s="1">
        <v>4</v>
      </c>
      <c r="B51" s="16">
        <v>1396</v>
      </c>
      <c r="C51" s="1" t="s">
        <v>9</v>
      </c>
      <c r="D51" s="1">
        <v>9927</v>
      </c>
      <c r="E51" s="1">
        <v>11671</v>
      </c>
      <c r="F51" s="1" t="s">
        <v>140</v>
      </c>
      <c r="G51" s="14">
        <v>1744</v>
      </c>
      <c r="H51" s="14">
        <v>1744</v>
      </c>
      <c r="I51" s="9">
        <v>95</v>
      </c>
      <c r="J51" s="1" t="str">
        <f>Table1[[#This Row],[تفاوت نهایی open]] &amp; " + " &amp; Table1[[#This Row],[EPS]]</f>
        <v>1744 + 95</v>
      </c>
      <c r="K51" s="5">
        <f>SUM(Table1[[#This Row],[تفاوت نهایی open]:[EPS]])</f>
        <v>3583</v>
      </c>
      <c r="L51" s="17" t="s">
        <v>274</v>
      </c>
      <c r="M51" s="17">
        <v>11726</v>
      </c>
      <c r="N51" s="25" t="str">
        <f t="shared" si="0"/>
        <v>11726-9927</v>
      </c>
      <c r="O51" s="26">
        <f t="shared" si="1"/>
        <v>1799</v>
      </c>
      <c r="P51" s="26">
        <v>1799</v>
      </c>
      <c r="Q51" s="9">
        <v>95</v>
      </c>
      <c r="R51" s="25" t="str">
        <f>Table1[[#This Row],[EPS2]]&amp;"+"&amp;Table1[[#This Row],[تفاوت نهایی  close]]</f>
        <v>95+1799</v>
      </c>
      <c r="S51" s="17">
        <f>Table1[[#This Row],[EPS2]]+Table1[[#This Row],[تفاوت نهایی  close]]</f>
        <v>1894</v>
      </c>
      <c r="T51" s="17">
        <v>0</v>
      </c>
      <c r="U51" s="17">
        <v>12253</v>
      </c>
      <c r="V51" s="17" t="s">
        <v>564</v>
      </c>
      <c r="W51" s="26">
        <f>Table1[[#This Row],[اتنهایی high]]-Table1[[#This Row],[high ابتدایی]]</f>
        <v>12253</v>
      </c>
      <c r="X51" s="26">
        <f>Table1[[#This Row],[اتنهایی high]]-Table1[[#This Row],[high ابتدایی]]</f>
        <v>12253</v>
      </c>
      <c r="Y51" s="9">
        <v>95</v>
      </c>
      <c r="Z51" s="17" t="s">
        <v>1020</v>
      </c>
      <c r="AA51" s="17">
        <f>[1]!Table1[[#This Row],[EPS3]]+[1]!Table1[[#This Row],[تغییرات  نهایی high]]</f>
        <v>12348</v>
      </c>
      <c r="AB51" s="17">
        <v>0</v>
      </c>
      <c r="AC51" s="17">
        <v>12156</v>
      </c>
      <c r="AD51" s="17" t="s">
        <v>708</v>
      </c>
      <c r="AE51" s="26">
        <f>Table1[[#This Row],[انتهایی low]]-Table1[[#This Row],[ابتدایی low]]</f>
        <v>12156</v>
      </c>
      <c r="AF51" s="26">
        <v>12156</v>
      </c>
      <c r="AG51" s="9">
        <v>95</v>
      </c>
      <c r="AH51" s="17" t="s">
        <v>858</v>
      </c>
      <c r="AI51" s="17">
        <f>[1]!Table1[[#This Row],[EPS4]]+[1]!Table1[[#This Row],[تتغیرات نهایی low]]</f>
        <v>12251</v>
      </c>
    </row>
    <row r="52" spans="1:35" x14ac:dyDescent="0.25">
      <c r="A52" s="1">
        <v>5</v>
      </c>
      <c r="B52" s="16">
        <v>1396</v>
      </c>
      <c r="C52" s="1" t="s">
        <v>11</v>
      </c>
      <c r="D52" s="1">
        <v>6779</v>
      </c>
      <c r="E52" s="1">
        <v>9397</v>
      </c>
      <c r="F52" s="1" t="s">
        <v>141</v>
      </c>
      <c r="G52" s="14">
        <v>2618</v>
      </c>
      <c r="H52" s="14">
        <v>2618</v>
      </c>
      <c r="I52" s="9">
        <v>1741</v>
      </c>
      <c r="J52" s="1" t="str">
        <f>Table1[[#This Row],[تفاوت نهایی open]] &amp; " + " &amp; Table1[[#This Row],[EPS]]</f>
        <v>2618 + 1741</v>
      </c>
      <c r="K52" s="5">
        <f>SUM(Table1[[#This Row],[تفاوت نهایی open]:[EPS]])</f>
        <v>6977</v>
      </c>
      <c r="L52" s="17" t="s">
        <v>286</v>
      </c>
      <c r="M52" s="17">
        <v>9402</v>
      </c>
      <c r="N52" s="25" t="str">
        <f t="shared" si="0"/>
        <v>9402-7056</v>
      </c>
      <c r="O52" s="26">
        <f t="shared" si="1"/>
        <v>2346</v>
      </c>
      <c r="P52" s="26">
        <v>2346</v>
      </c>
      <c r="Q52" s="9">
        <v>1741</v>
      </c>
      <c r="R52" s="25" t="str">
        <f>Table1[[#This Row],[EPS2]]&amp;"+"&amp;Table1[[#This Row],[تفاوت نهایی  close]]</f>
        <v>1741+2346</v>
      </c>
      <c r="S52" s="17">
        <f>Table1[[#This Row],[EPS2]]+Table1[[#This Row],[تفاوت نهایی  close]]</f>
        <v>4087</v>
      </c>
      <c r="T52" s="17">
        <v>7117</v>
      </c>
      <c r="U52" s="17">
        <v>9499</v>
      </c>
      <c r="V52" s="17" t="s">
        <v>565</v>
      </c>
      <c r="W52" s="26">
        <f>Table1[[#This Row],[اتنهایی high]]-Table1[[#This Row],[high ابتدایی]]</f>
        <v>2382</v>
      </c>
      <c r="X52" s="26">
        <f>Table1[[#This Row],[اتنهایی high]]-Table1[[#This Row],[high ابتدایی]]</f>
        <v>2382</v>
      </c>
      <c r="Y52" s="9">
        <v>1741</v>
      </c>
      <c r="Z52" s="17" t="s">
        <v>1021</v>
      </c>
      <c r="AA52" s="17">
        <f>[1]!Table1[[#This Row],[EPS3]]+[1]!Table1[[#This Row],[تغییرات  نهایی high]]</f>
        <v>4123</v>
      </c>
      <c r="AB52" s="17">
        <v>6798</v>
      </c>
      <c r="AC52" s="17">
        <v>9201</v>
      </c>
      <c r="AD52" s="17" t="s">
        <v>709</v>
      </c>
      <c r="AE52" s="26">
        <f>Table1[[#This Row],[انتهایی low]]-Table1[[#This Row],[ابتدایی low]]</f>
        <v>2403</v>
      </c>
      <c r="AF52" s="26">
        <v>2403</v>
      </c>
      <c r="AG52" s="9">
        <v>1741</v>
      </c>
      <c r="AH52" s="17" t="s">
        <v>859</v>
      </c>
      <c r="AI52" s="17">
        <f>[1]!Table1[[#This Row],[EPS4]]+[1]!Table1[[#This Row],[تتغیرات نهایی low]]</f>
        <v>4144</v>
      </c>
    </row>
    <row r="53" spans="1:35" x14ac:dyDescent="0.25">
      <c r="A53" s="1">
        <v>6</v>
      </c>
      <c r="B53" s="16">
        <v>1396</v>
      </c>
      <c r="C53" s="1" t="s">
        <v>12</v>
      </c>
      <c r="D53" s="1">
        <v>2602</v>
      </c>
      <c r="E53" s="1">
        <v>3483</v>
      </c>
      <c r="F53" s="1" t="s">
        <v>142</v>
      </c>
      <c r="G53" s="14">
        <v>881</v>
      </c>
      <c r="H53" s="14">
        <v>881</v>
      </c>
      <c r="I53" s="9">
        <v>0</v>
      </c>
      <c r="J53" s="1" t="str">
        <f>Table1[[#This Row],[تفاوت نهایی open]] &amp; " + " &amp; Table1[[#This Row],[EPS]]</f>
        <v>881 + 0</v>
      </c>
      <c r="K53" s="5">
        <f>SUM(Table1[[#This Row],[تفاوت نهایی open]:[EPS]])</f>
        <v>1762</v>
      </c>
      <c r="L53" s="17" t="s">
        <v>298</v>
      </c>
      <c r="M53" s="17">
        <v>3570</v>
      </c>
      <c r="N53" s="25" t="str">
        <f t="shared" si="0"/>
        <v>3570-2612</v>
      </c>
      <c r="O53" s="26">
        <f t="shared" si="1"/>
        <v>958</v>
      </c>
      <c r="P53" s="26">
        <v>958</v>
      </c>
      <c r="Q53" s="9">
        <v>0</v>
      </c>
      <c r="R53" s="25" t="str">
        <f>Table1[[#This Row],[EPS2]]&amp;"+"&amp;Table1[[#This Row],[تفاوت نهایی  close]]</f>
        <v>0+958</v>
      </c>
      <c r="S53" s="17">
        <f>Table1[[#This Row],[EPS2]]+Table1[[#This Row],[تفاوت نهایی  close]]</f>
        <v>958</v>
      </c>
      <c r="T53" s="17">
        <v>2650</v>
      </c>
      <c r="U53" s="17">
        <v>3650</v>
      </c>
      <c r="V53" s="17" t="s">
        <v>566</v>
      </c>
      <c r="W53" s="26">
        <f>Table1[[#This Row],[اتنهایی high]]-Table1[[#This Row],[high ابتدایی]]</f>
        <v>1000</v>
      </c>
      <c r="X53" s="26">
        <f>Table1[[#This Row],[اتنهایی high]]-Table1[[#This Row],[high ابتدایی]]</f>
        <v>1000</v>
      </c>
      <c r="Y53" s="9">
        <v>0</v>
      </c>
      <c r="Z53" s="17" t="s">
        <v>1022</v>
      </c>
      <c r="AA53" s="17">
        <f>[1]!Table1[[#This Row],[EPS3]]+[1]!Table1[[#This Row],[تغییرات  نهایی high]]</f>
        <v>1000</v>
      </c>
      <c r="AB53" s="17">
        <v>2553</v>
      </c>
      <c r="AC53" s="17">
        <v>3415</v>
      </c>
      <c r="AD53" s="17" t="s">
        <v>710</v>
      </c>
      <c r="AE53" s="26">
        <f>Table1[[#This Row],[انتهایی low]]-Table1[[#This Row],[ابتدایی low]]</f>
        <v>862</v>
      </c>
      <c r="AF53" s="26">
        <v>862</v>
      </c>
      <c r="AG53" s="9">
        <v>0</v>
      </c>
      <c r="AH53" s="17" t="s">
        <v>860</v>
      </c>
      <c r="AI53" s="17">
        <f>[1]!Table1[[#This Row],[EPS4]]+[1]!Table1[[#This Row],[تتغیرات نهایی low]]</f>
        <v>862</v>
      </c>
    </row>
    <row r="54" spans="1:35" x14ac:dyDescent="0.25">
      <c r="A54" s="1">
        <v>7</v>
      </c>
      <c r="B54" s="16">
        <v>1396</v>
      </c>
      <c r="C54" s="1" t="s">
        <v>16</v>
      </c>
      <c r="D54" s="1">
        <v>759</v>
      </c>
      <c r="E54" s="1">
        <v>1409</v>
      </c>
      <c r="F54" s="1" t="s">
        <v>143</v>
      </c>
      <c r="G54" s="14">
        <v>650</v>
      </c>
      <c r="H54" s="14">
        <v>650</v>
      </c>
      <c r="I54" s="10">
        <v>163</v>
      </c>
      <c r="J54" s="1" t="str">
        <f>Table1[[#This Row],[تفاوت نهایی open]] &amp; " + " &amp; Table1[[#This Row],[EPS]]</f>
        <v>650 + 163</v>
      </c>
      <c r="K54" s="5">
        <f>SUM(Table1[[#This Row],[تفاوت نهایی open]:[EPS]])</f>
        <v>1463</v>
      </c>
      <c r="L54" s="17" t="s">
        <v>310</v>
      </c>
      <c r="M54" s="17">
        <v>1441</v>
      </c>
      <c r="N54" s="25" t="str">
        <f t="shared" si="0"/>
        <v>1441-831</v>
      </c>
      <c r="O54" s="26">
        <f t="shared" si="1"/>
        <v>610</v>
      </c>
      <c r="P54" s="26">
        <v>610</v>
      </c>
      <c r="Q54" s="10">
        <v>163</v>
      </c>
      <c r="R54" s="25" t="str">
        <f>Table1[[#This Row],[EPS2]]&amp;"+"&amp;Table1[[#This Row],[تفاوت نهایی  close]]</f>
        <v>163+610</v>
      </c>
      <c r="S54" s="17">
        <f>Table1[[#This Row],[EPS2]]+Table1[[#This Row],[تفاوت نهایی  close]]</f>
        <v>773</v>
      </c>
      <c r="T54" s="17">
        <v>834</v>
      </c>
      <c r="U54" s="17">
        <v>1500</v>
      </c>
      <c r="V54" s="17" t="s">
        <v>567</v>
      </c>
      <c r="W54" s="26">
        <f>Table1[[#This Row],[اتنهایی high]]-Table1[[#This Row],[high ابتدایی]]</f>
        <v>666</v>
      </c>
      <c r="X54" s="26">
        <f>Table1[[#This Row],[اتنهایی high]]-Table1[[#This Row],[high ابتدایی]]</f>
        <v>666</v>
      </c>
      <c r="Y54" s="10">
        <v>163</v>
      </c>
      <c r="Z54" s="17" t="s">
        <v>1023</v>
      </c>
      <c r="AA54" s="17">
        <f>[1]!Table1[[#This Row],[EPS3]]+[1]!Table1[[#This Row],[تغییرات  نهایی high]]</f>
        <v>829</v>
      </c>
      <c r="AB54" s="17">
        <v>796</v>
      </c>
      <c r="AC54" s="17">
        <v>1400</v>
      </c>
      <c r="AD54" s="17" t="s">
        <v>711</v>
      </c>
      <c r="AE54" s="26">
        <f>Table1[[#This Row],[انتهایی low]]-Table1[[#This Row],[ابتدایی low]]</f>
        <v>604</v>
      </c>
      <c r="AF54" s="26">
        <v>604</v>
      </c>
      <c r="AG54" s="10">
        <v>163</v>
      </c>
      <c r="AH54" s="17" t="s">
        <v>861</v>
      </c>
      <c r="AI54" s="17">
        <f>[1]!Table1[[#This Row],[EPS4]]+[1]!Table1[[#This Row],[تتغیرات نهایی low]]</f>
        <v>767</v>
      </c>
    </row>
    <row r="55" spans="1:35" x14ac:dyDescent="0.25">
      <c r="A55" s="1">
        <v>8</v>
      </c>
      <c r="B55" s="16">
        <v>1396</v>
      </c>
      <c r="C55" s="1" t="s">
        <v>17</v>
      </c>
      <c r="D55" s="1">
        <v>2061</v>
      </c>
      <c r="E55" s="1">
        <v>6266</v>
      </c>
      <c r="F55" s="1" t="s">
        <v>144</v>
      </c>
      <c r="G55" s="14">
        <v>4205</v>
      </c>
      <c r="H55" s="14">
        <v>4205</v>
      </c>
      <c r="I55" s="10">
        <v>238</v>
      </c>
      <c r="J55" s="1" t="str">
        <f>Table1[[#This Row],[تفاوت نهایی open]] &amp; " + " &amp; Table1[[#This Row],[EPS]]</f>
        <v>4205 + 238</v>
      </c>
      <c r="K55" s="5">
        <f>SUM(Table1[[#This Row],[تفاوت نهایی open]:[EPS]])</f>
        <v>8648</v>
      </c>
      <c r="L55" s="17" t="s">
        <v>225</v>
      </c>
      <c r="M55" s="17">
        <v>6405</v>
      </c>
      <c r="N55" s="25" t="str">
        <f t="shared" si="0"/>
        <v>6405-2065</v>
      </c>
      <c r="O55" s="26">
        <f t="shared" si="1"/>
        <v>4340</v>
      </c>
      <c r="P55" s="26">
        <v>4340</v>
      </c>
      <c r="Q55" s="10">
        <v>238</v>
      </c>
      <c r="R55" s="25" t="str">
        <f>Table1[[#This Row],[EPS2]]&amp;"+"&amp;Table1[[#This Row],[تفاوت نهایی  close]]</f>
        <v>238+4340</v>
      </c>
      <c r="S55" s="17">
        <f>Table1[[#This Row],[EPS2]]+Table1[[#This Row],[تفاوت نهایی  close]]</f>
        <v>4578</v>
      </c>
      <c r="T55" s="17">
        <v>2096</v>
      </c>
      <c r="U55" s="17">
        <v>6569</v>
      </c>
      <c r="V55" s="17" t="s">
        <v>568</v>
      </c>
      <c r="W55" s="26">
        <f>Table1[[#This Row],[اتنهایی high]]-Table1[[#This Row],[high ابتدایی]]</f>
        <v>4473</v>
      </c>
      <c r="X55" s="26">
        <f>Table1[[#This Row],[اتنهایی high]]-Table1[[#This Row],[high ابتدایی]]</f>
        <v>4473</v>
      </c>
      <c r="Y55" s="10">
        <v>238</v>
      </c>
      <c r="Z55" s="17" t="s">
        <v>1024</v>
      </c>
      <c r="AA55" s="17">
        <f>[1]!Table1[[#This Row],[EPS3]]+[1]!Table1[[#This Row],[تغییرات  نهایی high]]</f>
        <v>4711</v>
      </c>
      <c r="AB55" s="17">
        <v>2021</v>
      </c>
      <c r="AC55" s="17">
        <v>6111</v>
      </c>
      <c r="AD55" s="17" t="s">
        <v>712</v>
      </c>
      <c r="AE55" s="26">
        <f>Table1[[#This Row],[انتهایی low]]-Table1[[#This Row],[ابتدایی low]]</f>
        <v>4090</v>
      </c>
      <c r="AF55" s="26">
        <v>4090</v>
      </c>
      <c r="AG55" s="10">
        <v>238</v>
      </c>
      <c r="AH55" s="17" t="s">
        <v>862</v>
      </c>
      <c r="AI55" s="17">
        <f>[1]!Table1[[#This Row],[EPS4]]+[1]!Table1[[#This Row],[تتغیرات نهایی low]]</f>
        <v>4328</v>
      </c>
    </row>
    <row r="56" spans="1:35" x14ac:dyDescent="0.25">
      <c r="A56" s="1">
        <v>9</v>
      </c>
      <c r="B56" s="16">
        <v>1396</v>
      </c>
      <c r="C56" s="1" t="s">
        <v>18</v>
      </c>
      <c r="D56" s="1">
        <v>13485</v>
      </c>
      <c r="E56" s="1">
        <v>14593</v>
      </c>
      <c r="F56" s="1" t="s">
        <v>145</v>
      </c>
      <c r="G56" s="14">
        <v>1108</v>
      </c>
      <c r="H56" s="14">
        <v>1108</v>
      </c>
      <c r="I56" s="10">
        <v>2876</v>
      </c>
      <c r="J56" s="1" t="str">
        <f>Table1[[#This Row],[تفاوت نهایی open]] &amp; " + " &amp; Table1[[#This Row],[EPS]]</f>
        <v>1108 + 2876</v>
      </c>
      <c r="K56" s="5">
        <f>SUM(Table1[[#This Row],[تفاوت نهایی open]:[EPS]])</f>
        <v>5092</v>
      </c>
      <c r="L56" s="17" t="s">
        <v>211</v>
      </c>
      <c r="M56" s="17">
        <v>14918</v>
      </c>
      <c r="N56" s="25" t="str">
        <f t="shared" si="0"/>
        <v>14918-14114</v>
      </c>
      <c r="O56" s="26">
        <f t="shared" si="1"/>
        <v>804</v>
      </c>
      <c r="P56" s="26">
        <v>804</v>
      </c>
      <c r="Q56" s="10">
        <v>2876</v>
      </c>
      <c r="R56" s="25" t="str">
        <f>Table1[[#This Row],[EPS2]]&amp;"+"&amp;Table1[[#This Row],[تفاوت نهایی  close]]</f>
        <v>2876+804</v>
      </c>
      <c r="S56" s="17">
        <f>Table1[[#This Row],[EPS2]]+Table1[[#This Row],[تفاوت نهایی  close]]</f>
        <v>3680</v>
      </c>
      <c r="T56" s="17">
        <v>14159</v>
      </c>
      <c r="U56" s="17">
        <v>15199</v>
      </c>
      <c r="V56" s="17" t="s">
        <v>569</v>
      </c>
      <c r="W56" s="26">
        <f>Table1[[#This Row],[اتنهایی high]]-Table1[[#This Row],[high ابتدایی]]</f>
        <v>1040</v>
      </c>
      <c r="X56" s="26">
        <f>Table1[[#This Row],[اتنهایی high]]-Table1[[#This Row],[high ابتدایی]]</f>
        <v>1040</v>
      </c>
      <c r="Y56" s="10">
        <v>2876</v>
      </c>
      <c r="Z56" s="17" t="s">
        <v>1025</v>
      </c>
      <c r="AA56" s="17">
        <f>[1]!Table1[[#This Row],[EPS3]]+[1]!Table1[[#This Row],[تغییرات  نهایی high]]</f>
        <v>3916</v>
      </c>
      <c r="AB56" s="17">
        <v>13600</v>
      </c>
      <c r="AC56" s="17">
        <v>14624</v>
      </c>
      <c r="AD56" s="17" t="s">
        <v>713</v>
      </c>
      <c r="AE56" s="26">
        <f>Table1[[#This Row],[انتهایی low]]-Table1[[#This Row],[ابتدایی low]]</f>
        <v>1024</v>
      </c>
      <c r="AF56" s="26">
        <v>1024</v>
      </c>
      <c r="AG56" s="10">
        <v>2876</v>
      </c>
      <c r="AH56" s="17" t="s">
        <v>863</v>
      </c>
      <c r="AI56" s="17">
        <f>[1]!Table1[[#This Row],[EPS4]]+[1]!Table1[[#This Row],[تتغیرات نهایی low]]</f>
        <v>3900</v>
      </c>
    </row>
    <row r="57" spans="1:35" x14ac:dyDescent="0.25">
      <c r="A57" s="1">
        <v>10</v>
      </c>
      <c r="B57" s="16">
        <v>1396</v>
      </c>
      <c r="C57" s="1" t="s">
        <v>19</v>
      </c>
      <c r="D57" s="1">
        <v>5805</v>
      </c>
      <c r="E57" s="1">
        <v>5582</v>
      </c>
      <c r="F57" s="1" t="s">
        <v>146</v>
      </c>
      <c r="G57" s="14">
        <v>-223</v>
      </c>
      <c r="H57" s="14">
        <v>-223</v>
      </c>
      <c r="I57" s="12">
        <v>-453</v>
      </c>
      <c r="J57" s="1" t="str">
        <f>Table1[[#This Row],[تفاوت نهایی open]] &amp; " + " &amp; Table1[[#This Row],[EPS]]</f>
        <v>-223 + -453</v>
      </c>
      <c r="K57" s="5">
        <f>SUM(Table1[[#This Row],[تفاوت نهایی open]:[EPS]])</f>
        <v>-899</v>
      </c>
      <c r="L57" s="17" t="s">
        <v>343</v>
      </c>
      <c r="M57" s="17" t="s">
        <v>233</v>
      </c>
      <c r="N57" s="25" t="str">
        <f t="shared" si="0"/>
        <v>5705-6079</v>
      </c>
      <c r="O57" s="26">
        <f t="shared" si="1"/>
        <v>-374</v>
      </c>
      <c r="P57" s="26">
        <v>-374</v>
      </c>
      <c r="Q57" s="12">
        <v>-453</v>
      </c>
      <c r="R57" s="25" t="str">
        <f>Table1[[#This Row],[EPS2]]&amp;"+"&amp;Table1[[#This Row],[تفاوت نهایی  close]]</f>
        <v>-453+-374</v>
      </c>
      <c r="S57" s="17">
        <f>Table1[[#This Row],[EPS2]]+Table1[[#This Row],[تفاوت نهایی  close]]</f>
        <v>-827</v>
      </c>
      <c r="T57" s="17" t="s">
        <v>366</v>
      </c>
      <c r="U57" s="17">
        <v>5980</v>
      </c>
      <c r="V57" s="17" t="s">
        <v>570</v>
      </c>
      <c r="W57" s="26">
        <f>Table1[[#This Row],[اتنهایی high]]-Table1[[#This Row],[high ابتدایی]]</f>
        <v>-100</v>
      </c>
      <c r="X57" s="26">
        <f>Table1[[#This Row],[اتنهایی high]]-Table1[[#This Row],[high ابتدایی]]</f>
        <v>-100</v>
      </c>
      <c r="Y57" s="12">
        <v>-453</v>
      </c>
      <c r="Z57" s="17" t="s">
        <v>1026</v>
      </c>
      <c r="AA57" s="17">
        <f>[1]!Table1[[#This Row],[EPS3]]+[1]!Table1[[#This Row],[تغییرات  نهایی high]]</f>
        <v>-553</v>
      </c>
      <c r="AB57" s="17">
        <v>6079</v>
      </c>
      <c r="AC57" s="17">
        <v>5526</v>
      </c>
      <c r="AD57" s="17" t="s">
        <v>714</v>
      </c>
      <c r="AE57" s="26">
        <f>Table1[[#This Row],[انتهایی low]]-Table1[[#This Row],[ابتدایی low]]</f>
        <v>-553</v>
      </c>
      <c r="AF57" s="26">
        <v>-553</v>
      </c>
      <c r="AG57" s="12">
        <v>-453</v>
      </c>
      <c r="AH57" s="17" t="s">
        <v>864</v>
      </c>
      <c r="AI57" s="17">
        <f>[1]!Table1[[#This Row],[EPS4]]+[1]!Table1[[#This Row],[تتغیرات نهایی low]]</f>
        <v>-1006</v>
      </c>
    </row>
    <row r="58" spans="1:35" x14ac:dyDescent="0.3">
      <c r="A58" s="1">
        <v>11</v>
      </c>
      <c r="B58" s="16">
        <v>1396</v>
      </c>
      <c r="C58" s="1" t="s">
        <v>10</v>
      </c>
      <c r="D58" s="1">
        <v>2546</v>
      </c>
      <c r="E58" s="1">
        <v>2543</v>
      </c>
      <c r="F58" s="1" t="s">
        <v>147</v>
      </c>
      <c r="G58" s="14">
        <v>-3</v>
      </c>
      <c r="H58" s="14">
        <v>-3</v>
      </c>
      <c r="I58" s="9">
        <v>327</v>
      </c>
      <c r="J58" s="1" t="str">
        <f>Table1[[#This Row],[تفاوت نهایی open]] &amp; " + " &amp; Table1[[#This Row],[EPS]]</f>
        <v>-3 + 327</v>
      </c>
      <c r="K58" s="5"/>
      <c r="L58" s="19">
        <v>2580</v>
      </c>
      <c r="M58" s="20">
        <v>2559</v>
      </c>
      <c r="N58" s="25" t="str">
        <f t="shared" si="0"/>
        <v>2559-2580</v>
      </c>
      <c r="O58" s="26">
        <f t="shared" si="1"/>
        <v>-21</v>
      </c>
      <c r="P58" s="26">
        <v>-21</v>
      </c>
      <c r="Q58" s="9">
        <v>327</v>
      </c>
      <c r="R58" s="25" t="str">
        <f>Table1[[#This Row],[EPS2]]&amp;"+"&amp;Table1[[#This Row],[تفاوت نهایی  close]]</f>
        <v>327+-21</v>
      </c>
      <c r="S58" s="17">
        <f>Table1[[#This Row],[EPS2]]+Table1[[#This Row],[تفاوت نهایی  close]]</f>
        <v>306</v>
      </c>
      <c r="T58" s="17" t="s">
        <v>365</v>
      </c>
      <c r="U58" s="17" t="s">
        <v>408</v>
      </c>
      <c r="V58" s="17" t="s">
        <v>571</v>
      </c>
      <c r="W58" s="26">
        <f>Table1[[#This Row],[اتنهایی high]]-Table1[[#This Row],[high ابتدایی]]</f>
        <v>40</v>
      </c>
      <c r="X58" s="26">
        <f>Table1[[#This Row],[اتنهایی high]]-Table1[[#This Row],[high ابتدایی]]</f>
        <v>40</v>
      </c>
      <c r="Y58" s="9">
        <v>327</v>
      </c>
      <c r="Z58" s="17" t="s">
        <v>1027</v>
      </c>
      <c r="AA58" s="17">
        <f>[1]!Table1[[#This Row],[EPS3]]+[1]!Table1[[#This Row],[تغییرات  نهایی high]]</f>
        <v>367</v>
      </c>
      <c r="AB58" s="17" t="s">
        <v>492</v>
      </c>
      <c r="AC58" s="17" t="s">
        <v>453</v>
      </c>
      <c r="AD58" s="17" t="s">
        <v>715</v>
      </c>
      <c r="AE58" s="26">
        <f>Table1[[#This Row],[انتهایی low]]-Table1[[#This Row],[ابتدایی low]]</f>
        <v>-71</v>
      </c>
      <c r="AF58" s="26">
        <v>-71</v>
      </c>
      <c r="AG58" s="9">
        <v>327</v>
      </c>
      <c r="AH58" s="17" t="s">
        <v>865</v>
      </c>
      <c r="AI58" s="17">
        <f>[1]!Table1[[#This Row],[EPS4]]+[1]!Table1[[#This Row],[تتغیرات نهایی low]]</f>
        <v>256</v>
      </c>
    </row>
    <row r="59" spans="1:35" x14ac:dyDescent="0.3">
      <c r="A59" s="2" t="s">
        <v>0</v>
      </c>
      <c r="B59" s="15" t="s">
        <v>180</v>
      </c>
      <c r="C59" s="3" t="s">
        <v>1</v>
      </c>
      <c r="D59" s="3" t="s">
        <v>184</v>
      </c>
      <c r="E59" s="3" t="s">
        <v>185</v>
      </c>
      <c r="F59" s="3" t="s">
        <v>186</v>
      </c>
      <c r="G59" s="13" t="s">
        <v>187</v>
      </c>
      <c r="H59" s="13" t="s">
        <v>188</v>
      </c>
      <c r="I59" s="3" t="s">
        <v>181</v>
      </c>
      <c r="J59" s="3" t="s">
        <v>183</v>
      </c>
      <c r="K59" s="4" t="s">
        <v>182</v>
      </c>
      <c r="L59" s="18" t="s">
        <v>189</v>
      </c>
      <c r="M59" s="18" t="s">
        <v>190</v>
      </c>
      <c r="N59" s="18" t="s">
        <v>191</v>
      </c>
      <c r="O59" s="18" t="s">
        <v>335</v>
      </c>
      <c r="P59" s="18" t="s">
        <v>336</v>
      </c>
      <c r="Q59" s="3" t="s">
        <v>181</v>
      </c>
      <c r="R59" s="18" t="s">
        <v>338</v>
      </c>
      <c r="S59" s="21" t="s">
        <v>339</v>
      </c>
      <c r="T59" s="27" t="s">
        <v>359</v>
      </c>
      <c r="U59" s="27" t="s">
        <v>360</v>
      </c>
      <c r="V59" s="27" t="s">
        <v>361</v>
      </c>
      <c r="W59" s="27" t="s">
        <v>447</v>
      </c>
      <c r="X59" s="27" t="s">
        <v>362</v>
      </c>
      <c r="Y59" s="30" t="s">
        <v>983</v>
      </c>
      <c r="Z59" s="30" t="s">
        <v>807</v>
      </c>
      <c r="AA59" s="27" t="s">
        <v>984</v>
      </c>
      <c r="AB59" s="28" t="s">
        <v>448</v>
      </c>
      <c r="AC59" s="28" t="s">
        <v>449</v>
      </c>
      <c r="AD59" s="28" t="s">
        <v>450</v>
      </c>
      <c r="AE59" s="28" t="s">
        <v>451</v>
      </c>
      <c r="AF59" s="28" t="s">
        <v>452</v>
      </c>
      <c r="AG59" s="29" t="s">
        <v>821</v>
      </c>
      <c r="AH59" s="29" t="s">
        <v>810</v>
      </c>
      <c r="AI59" s="28" t="s">
        <v>822</v>
      </c>
    </row>
    <row r="60" spans="1:35" x14ac:dyDescent="0.3">
      <c r="A60" s="1">
        <v>1</v>
      </c>
      <c r="B60" s="16">
        <v>1397</v>
      </c>
      <c r="C60" s="1" t="s">
        <v>4</v>
      </c>
      <c r="D60" s="1">
        <v>2073</v>
      </c>
      <c r="E60" s="1">
        <v>4310</v>
      </c>
      <c r="F60" s="1" t="s">
        <v>126</v>
      </c>
      <c r="G60" s="14">
        <v>2237</v>
      </c>
      <c r="H60" s="14">
        <v>2237</v>
      </c>
      <c r="I60" s="8">
        <v>0</v>
      </c>
      <c r="J60" s="1" t="str">
        <f>Table1[[#This Row],[تفاوت نهایی open]] &amp; " + " &amp; Table1[[#This Row],[EPS]]</f>
        <v>2237 + 0</v>
      </c>
      <c r="K60" s="5">
        <f t="shared" ref="K60:K70" si="5">SUM(G60,I60)</f>
        <v>2237</v>
      </c>
      <c r="L60" s="17" t="s">
        <v>239</v>
      </c>
      <c r="M60" s="17">
        <v>4509</v>
      </c>
      <c r="N60" s="25" t="str">
        <f t="shared" si="0"/>
        <v>4509-2073</v>
      </c>
      <c r="O60" s="26">
        <f t="shared" si="1"/>
        <v>2436</v>
      </c>
      <c r="P60" s="26">
        <v>2436</v>
      </c>
      <c r="Q60" s="8">
        <v>0</v>
      </c>
      <c r="R60" s="25" t="str">
        <f>Table1[[#This Row],[EPS2]]&amp;"+"&amp;Table1[[#This Row],[تفاوت نهایی  close]]</f>
        <v>0+2436</v>
      </c>
      <c r="S60" s="17">
        <f>Table1[[#This Row],[EPS2]]+Table1[[#This Row],[تفاوت نهایی  close]]</f>
        <v>2436</v>
      </c>
      <c r="T60" s="17">
        <v>2100</v>
      </c>
      <c r="U60" s="17">
        <v>4525</v>
      </c>
      <c r="V60" s="17" t="s">
        <v>572</v>
      </c>
      <c r="W60" s="26">
        <f>Table1[[#This Row],[اتنهایی high]]-Table1[[#This Row],[high ابتدایی]]</f>
        <v>2425</v>
      </c>
      <c r="X60" s="26">
        <f>Table1[[#This Row],[اتنهایی high]]-Table1[[#This Row],[high ابتدایی]]</f>
        <v>2425</v>
      </c>
      <c r="Y60" s="8">
        <v>0</v>
      </c>
      <c r="Z60" s="17" t="s">
        <v>1028</v>
      </c>
      <c r="AA60" s="17">
        <f>[1]!Table1[[#This Row],[EPS3]]+[1]!Table1[[#This Row],[تغییرات  نهایی high]]</f>
        <v>2425</v>
      </c>
      <c r="AB60" s="17">
        <v>2073</v>
      </c>
      <c r="AC60" s="17">
        <v>4376</v>
      </c>
      <c r="AD60" s="17" t="s">
        <v>716</v>
      </c>
      <c r="AE60" s="26">
        <f>Table1[[#This Row],[انتهایی low]]-Table1[[#This Row],[ابتدایی low]]</f>
        <v>2303</v>
      </c>
      <c r="AF60" s="26">
        <v>2303</v>
      </c>
      <c r="AG60" s="8">
        <v>0</v>
      </c>
      <c r="AH60" s="17" t="s">
        <v>866</v>
      </c>
      <c r="AI60" s="17">
        <f>[1]!Table1[[#This Row],[EPS4]]+[1]!Table1[[#This Row],[تتغیرات نهایی low]]</f>
        <v>2303</v>
      </c>
    </row>
    <row r="61" spans="1:35" x14ac:dyDescent="0.3">
      <c r="A61" s="1">
        <v>2</v>
      </c>
      <c r="B61" s="16">
        <v>1397</v>
      </c>
      <c r="C61" s="1" t="s">
        <v>5</v>
      </c>
      <c r="D61" s="1">
        <v>1799</v>
      </c>
      <c r="E61" s="1">
        <v>4344</v>
      </c>
      <c r="F61" s="1" t="s">
        <v>127</v>
      </c>
      <c r="G61" s="14">
        <v>2545</v>
      </c>
      <c r="H61" s="14">
        <v>2545</v>
      </c>
      <c r="I61" s="8">
        <v>0</v>
      </c>
      <c r="J61" s="1" t="str">
        <f>Table1[[#This Row],[تفاوت نهایی open]] &amp; " + " &amp; Table1[[#This Row],[EPS]]</f>
        <v>2545 + 0</v>
      </c>
      <c r="K61" s="5">
        <f t="shared" si="5"/>
        <v>2545</v>
      </c>
      <c r="L61" s="17" t="s">
        <v>251</v>
      </c>
      <c r="M61" s="17">
        <v>4465</v>
      </c>
      <c r="N61" s="25" t="str">
        <f t="shared" si="0"/>
        <v>4465-1799</v>
      </c>
      <c r="O61" s="26">
        <f t="shared" si="1"/>
        <v>2666</v>
      </c>
      <c r="P61" s="26">
        <v>2666</v>
      </c>
      <c r="Q61" s="8">
        <v>0</v>
      </c>
      <c r="R61" s="25" t="str">
        <f>Table1[[#This Row],[EPS2]]&amp;"+"&amp;Table1[[#This Row],[تفاوت نهایی  close]]</f>
        <v>0+2666</v>
      </c>
      <c r="S61" s="17">
        <f>Table1[[#This Row],[EPS2]]+Table1[[#This Row],[تفاوت نهایی  close]]</f>
        <v>2666</v>
      </c>
      <c r="T61" s="17">
        <v>0</v>
      </c>
      <c r="U61" s="17">
        <v>4528</v>
      </c>
      <c r="V61" s="17" t="s">
        <v>573</v>
      </c>
      <c r="W61" s="26">
        <f>Table1[[#This Row],[اتنهایی high]]-Table1[[#This Row],[high ابتدایی]]</f>
        <v>4528</v>
      </c>
      <c r="X61" s="26">
        <f>Table1[[#This Row],[اتنهایی high]]-Table1[[#This Row],[high ابتدایی]]</f>
        <v>4528</v>
      </c>
      <c r="Y61" s="8">
        <v>0</v>
      </c>
      <c r="Z61" s="17" t="s">
        <v>1029</v>
      </c>
      <c r="AA61" s="17">
        <f>[1]!Table1[[#This Row],[EPS3]]+[1]!Table1[[#This Row],[تغییرات  نهایی high]]</f>
        <v>4528</v>
      </c>
      <c r="AB61" s="17">
        <v>0</v>
      </c>
      <c r="AC61" s="17">
        <v>4322</v>
      </c>
      <c r="AD61" s="17" t="s">
        <v>717</v>
      </c>
      <c r="AE61" s="26">
        <f>Table1[[#This Row],[انتهایی low]]-Table1[[#This Row],[ابتدایی low]]</f>
        <v>4322</v>
      </c>
      <c r="AF61" s="26">
        <v>4322</v>
      </c>
      <c r="AG61" s="8">
        <v>0</v>
      </c>
      <c r="AH61" s="17" t="s">
        <v>867</v>
      </c>
      <c r="AI61" s="17">
        <f>[1]!Table1[[#This Row],[EPS4]]+[1]!Table1[[#This Row],[تتغیرات نهایی low]]</f>
        <v>4322</v>
      </c>
    </row>
    <row r="62" spans="1:35" x14ac:dyDescent="0.3">
      <c r="A62" s="1">
        <v>3</v>
      </c>
      <c r="B62" s="16">
        <v>1397</v>
      </c>
      <c r="C62" s="1" t="s">
        <v>6</v>
      </c>
      <c r="D62" s="1">
        <v>3650</v>
      </c>
      <c r="E62" s="1">
        <v>7694</v>
      </c>
      <c r="F62" s="1" t="s">
        <v>128</v>
      </c>
      <c r="G62" s="14">
        <v>4044</v>
      </c>
      <c r="H62" s="14">
        <v>4044</v>
      </c>
      <c r="I62" s="8">
        <v>0</v>
      </c>
      <c r="J62" s="1" t="str">
        <f>Table1[[#This Row],[تفاوت نهایی open]] &amp; " + " &amp; Table1[[#This Row],[EPS]]</f>
        <v>4044 + 0</v>
      </c>
      <c r="K62" s="5">
        <f t="shared" si="5"/>
        <v>4044</v>
      </c>
      <c r="L62" s="17" t="s">
        <v>263</v>
      </c>
      <c r="M62" s="17">
        <v>7973</v>
      </c>
      <c r="N62" s="25" t="str">
        <f>M62&amp;"-"&amp;L62</f>
        <v>7973-3650</v>
      </c>
      <c r="O62" s="26">
        <f t="shared" si="1"/>
        <v>4323</v>
      </c>
      <c r="P62" s="26">
        <v>4323</v>
      </c>
      <c r="Q62" s="8">
        <v>0</v>
      </c>
      <c r="R62" s="25" t="str">
        <f>Table1[[#This Row],[EPS2]]&amp;"+"&amp;Table1[[#This Row],[تفاوت نهایی  close]]</f>
        <v>0+4323</v>
      </c>
      <c r="S62" s="17">
        <f>Table1[[#This Row],[EPS2]]+Table1[[#This Row],[تفاوت نهایی  close]]</f>
        <v>4323</v>
      </c>
      <c r="T62" s="17">
        <v>0</v>
      </c>
      <c r="U62" s="17">
        <v>8075</v>
      </c>
      <c r="V62" s="17" t="s">
        <v>574</v>
      </c>
      <c r="W62" s="26">
        <f>Table1[[#This Row],[اتنهایی high]]-Table1[[#This Row],[high ابتدایی]]</f>
        <v>8075</v>
      </c>
      <c r="X62" s="26">
        <f>Table1[[#This Row],[اتنهایی high]]-Table1[[#This Row],[high ابتدایی]]</f>
        <v>8075</v>
      </c>
      <c r="Y62" s="8">
        <v>0</v>
      </c>
      <c r="Z62" s="17" t="s">
        <v>1030</v>
      </c>
      <c r="AA62" s="17">
        <f>[1]!Table1[[#This Row],[EPS3]]+[1]!Table1[[#This Row],[تغییرات  نهایی high]]</f>
        <v>8075</v>
      </c>
      <c r="AB62" s="17">
        <v>0</v>
      </c>
      <c r="AC62" s="17">
        <v>7768</v>
      </c>
      <c r="AD62" s="17" t="s">
        <v>718</v>
      </c>
      <c r="AE62" s="26">
        <f>Table1[[#This Row],[انتهایی low]]-Table1[[#This Row],[ابتدایی low]]</f>
        <v>7768</v>
      </c>
      <c r="AF62" s="26">
        <v>7768</v>
      </c>
      <c r="AG62" s="8">
        <v>0</v>
      </c>
      <c r="AH62" s="17" t="s">
        <v>868</v>
      </c>
      <c r="AI62" s="17">
        <f>[1]!Table1[[#This Row],[EPS4]]+[1]!Table1[[#This Row],[تتغیرات نهایی low]]</f>
        <v>7768</v>
      </c>
    </row>
    <row r="63" spans="1:35" x14ac:dyDescent="0.3">
      <c r="A63" s="1">
        <v>4</v>
      </c>
      <c r="B63" s="16">
        <v>1397</v>
      </c>
      <c r="C63" s="1" t="s">
        <v>9</v>
      </c>
      <c r="D63" s="1">
        <v>11726</v>
      </c>
      <c r="E63" s="1">
        <v>22944</v>
      </c>
      <c r="F63" s="1" t="s">
        <v>129</v>
      </c>
      <c r="G63" s="14">
        <v>11218</v>
      </c>
      <c r="H63" s="14">
        <v>11218</v>
      </c>
      <c r="I63" s="8">
        <v>0</v>
      </c>
      <c r="J63" s="1" t="str">
        <f>Table1[[#This Row],[تفاوت نهایی open]] &amp; " + " &amp; Table1[[#This Row],[EPS]]</f>
        <v>11218 + 0</v>
      </c>
      <c r="K63" s="5">
        <f t="shared" si="5"/>
        <v>11218</v>
      </c>
      <c r="L63" s="17" t="s">
        <v>275</v>
      </c>
      <c r="M63" s="17">
        <v>23673</v>
      </c>
      <c r="N63" s="25" t="str">
        <f t="shared" si="0"/>
        <v>23673-11726</v>
      </c>
      <c r="O63" s="26">
        <f t="shared" si="1"/>
        <v>11947</v>
      </c>
      <c r="P63" s="26">
        <v>11947</v>
      </c>
      <c r="Q63" s="8">
        <v>0</v>
      </c>
      <c r="R63" s="25" t="str">
        <f>Table1[[#This Row],[EPS2]]&amp;"+"&amp;Table1[[#This Row],[تفاوت نهایی  close]]</f>
        <v>0+11947</v>
      </c>
      <c r="S63" s="17">
        <f>Table1[[#This Row],[EPS2]]+Table1[[#This Row],[تفاوت نهایی  close]]</f>
        <v>11947</v>
      </c>
      <c r="T63" s="17">
        <v>0</v>
      </c>
      <c r="U63" s="17">
        <v>23999</v>
      </c>
      <c r="V63" s="17" t="s">
        <v>575</v>
      </c>
      <c r="W63" s="26">
        <f>Table1[[#This Row],[اتنهایی high]]-Table1[[#This Row],[high ابتدایی]]</f>
        <v>23999</v>
      </c>
      <c r="X63" s="26">
        <f>Table1[[#This Row],[اتنهایی high]]-Table1[[#This Row],[high ابتدایی]]</f>
        <v>23999</v>
      </c>
      <c r="Y63" s="8">
        <v>0</v>
      </c>
      <c r="Z63" s="17" t="s">
        <v>1031</v>
      </c>
      <c r="AA63" s="17">
        <f>[1]!Table1[[#This Row],[EPS3]]+[1]!Table1[[#This Row],[تغییرات  نهایی high]]</f>
        <v>23999</v>
      </c>
      <c r="AB63" s="17">
        <v>0</v>
      </c>
      <c r="AC63" s="17">
        <v>23000</v>
      </c>
      <c r="AD63" s="17" t="s">
        <v>719</v>
      </c>
      <c r="AE63" s="26">
        <f>Table1[[#This Row],[انتهایی low]]-Table1[[#This Row],[ابتدایی low]]</f>
        <v>23000</v>
      </c>
      <c r="AF63" s="26">
        <v>23000</v>
      </c>
      <c r="AG63" s="8">
        <v>0</v>
      </c>
      <c r="AH63" s="17" t="s">
        <v>869</v>
      </c>
      <c r="AI63" s="17">
        <f>[1]!Table1[[#This Row],[EPS4]]+[1]!Table1[[#This Row],[تتغیرات نهایی low]]</f>
        <v>23000</v>
      </c>
    </row>
    <row r="64" spans="1:35" x14ac:dyDescent="0.3">
      <c r="A64" s="1">
        <v>5</v>
      </c>
      <c r="B64" s="16">
        <v>1397</v>
      </c>
      <c r="C64" s="1" t="s">
        <v>11</v>
      </c>
      <c r="D64" s="1">
        <v>9402</v>
      </c>
      <c r="E64" s="1">
        <v>11508</v>
      </c>
      <c r="F64" s="1" t="s">
        <v>130</v>
      </c>
      <c r="G64" s="14">
        <v>2106</v>
      </c>
      <c r="H64" s="14">
        <v>2106</v>
      </c>
      <c r="I64" s="8">
        <v>0</v>
      </c>
      <c r="J64" s="1" t="str">
        <f>Table1[[#This Row],[تفاوت نهایی open]] &amp; " + " &amp; Table1[[#This Row],[EPS]]</f>
        <v>2106 + 0</v>
      </c>
      <c r="K64" s="5">
        <f t="shared" si="5"/>
        <v>2106</v>
      </c>
      <c r="L64" s="17" t="s">
        <v>287</v>
      </c>
      <c r="M64" s="17">
        <v>12032</v>
      </c>
      <c r="N64" s="25" t="str">
        <f t="shared" si="0"/>
        <v>12032-9324</v>
      </c>
      <c r="O64" s="26">
        <f t="shared" si="1"/>
        <v>2708</v>
      </c>
      <c r="P64" s="26">
        <v>2708</v>
      </c>
      <c r="Q64" s="8">
        <v>0</v>
      </c>
      <c r="R64" s="25" t="str">
        <f>Table1[[#This Row],[EPS2]]&amp;"+"&amp;Table1[[#This Row],[تفاوت نهایی  close]]</f>
        <v>0+2708</v>
      </c>
      <c r="S64" s="17">
        <f>Table1[[#This Row],[EPS2]]+Table1[[#This Row],[تفاوت نهایی  close]]</f>
        <v>2708</v>
      </c>
      <c r="T64" s="17">
        <v>9440</v>
      </c>
      <c r="U64" s="17">
        <v>12083</v>
      </c>
      <c r="V64" s="17" t="s">
        <v>576</v>
      </c>
      <c r="W64" s="26">
        <f>Table1[[#This Row],[اتنهایی high]]-Table1[[#This Row],[high ابتدایی]]</f>
        <v>2643</v>
      </c>
      <c r="X64" s="26">
        <f>Table1[[#This Row],[اتنهایی high]]-Table1[[#This Row],[high ابتدایی]]</f>
        <v>2643</v>
      </c>
      <c r="Y64" s="8">
        <v>0</v>
      </c>
      <c r="Z64" s="17" t="s">
        <v>1032</v>
      </c>
      <c r="AA64" s="17">
        <f>[1]!Table1[[#This Row],[EPS3]]+[1]!Table1[[#This Row],[تغییرات  نهایی high]]</f>
        <v>2643</v>
      </c>
      <c r="AB64" s="17">
        <v>9302</v>
      </c>
      <c r="AC64" s="17">
        <v>11723</v>
      </c>
      <c r="AD64" s="17" t="s">
        <v>720</v>
      </c>
      <c r="AE64" s="26">
        <f>Table1[[#This Row],[انتهایی low]]-Table1[[#This Row],[ابتدایی low]]</f>
        <v>2421</v>
      </c>
      <c r="AF64" s="26">
        <v>2421</v>
      </c>
      <c r="AG64" s="8">
        <v>0</v>
      </c>
      <c r="AH64" s="17" t="s">
        <v>870</v>
      </c>
      <c r="AI64" s="17">
        <f>[1]!Table1[[#This Row],[EPS4]]+[1]!Table1[[#This Row],[تتغیرات نهایی low]]</f>
        <v>2421</v>
      </c>
    </row>
    <row r="65" spans="1:35" x14ac:dyDescent="0.3">
      <c r="A65" s="1">
        <v>6</v>
      </c>
      <c r="B65" s="16">
        <v>1397</v>
      </c>
      <c r="C65" s="1" t="s">
        <v>12</v>
      </c>
      <c r="D65" s="1">
        <v>3570</v>
      </c>
      <c r="E65" s="1">
        <v>5000</v>
      </c>
      <c r="F65" s="1" t="s">
        <v>131</v>
      </c>
      <c r="G65" s="14">
        <v>1430</v>
      </c>
      <c r="H65" s="14">
        <v>1430</v>
      </c>
      <c r="I65" s="8">
        <v>0</v>
      </c>
      <c r="J65" s="1" t="str">
        <f>Table1[[#This Row],[تفاوت نهایی open]] &amp; " + " &amp; Table1[[#This Row],[EPS]]</f>
        <v>1430 + 0</v>
      </c>
      <c r="K65" s="5">
        <f t="shared" si="5"/>
        <v>1430</v>
      </c>
      <c r="L65" s="17" t="s">
        <v>299</v>
      </c>
      <c r="M65" s="17">
        <v>5080</v>
      </c>
      <c r="N65" s="25" t="str">
        <f t="shared" si="0"/>
        <v>5080-3579</v>
      </c>
      <c r="O65" s="26">
        <f t="shared" si="1"/>
        <v>1501</v>
      </c>
      <c r="P65" s="26">
        <v>1501</v>
      </c>
      <c r="Q65" s="8">
        <v>0</v>
      </c>
      <c r="R65" s="25" t="str">
        <f>Table1[[#This Row],[EPS2]]&amp;"+"&amp;Table1[[#This Row],[تفاوت نهایی  close]]</f>
        <v>0+1501</v>
      </c>
      <c r="S65" s="17">
        <f>Table1[[#This Row],[EPS2]]+Table1[[#This Row],[تفاوت نهایی  close]]</f>
        <v>1501</v>
      </c>
      <c r="T65" s="17">
        <v>3650</v>
      </c>
      <c r="U65" s="17">
        <v>5110</v>
      </c>
      <c r="V65" s="17" t="s">
        <v>577</v>
      </c>
      <c r="W65" s="26">
        <f>Table1[[#This Row],[اتنهایی high]]-Table1[[#This Row],[high ابتدایی]]</f>
        <v>1460</v>
      </c>
      <c r="X65" s="26">
        <f>Table1[[#This Row],[اتنهایی high]]-Table1[[#This Row],[high ابتدایی]]</f>
        <v>1460</v>
      </c>
      <c r="Y65" s="8">
        <v>0</v>
      </c>
      <c r="Z65" s="17" t="s">
        <v>1033</v>
      </c>
      <c r="AA65" s="17">
        <f>[1]!Table1[[#This Row],[EPS3]]+[1]!Table1[[#This Row],[تغییرات  نهایی high]]</f>
        <v>1460</v>
      </c>
      <c r="AB65" s="17">
        <v>3465</v>
      </c>
      <c r="AC65" s="17">
        <v>5000</v>
      </c>
      <c r="AD65" s="17" t="s">
        <v>721</v>
      </c>
      <c r="AE65" s="26">
        <f>Table1[[#This Row],[انتهایی low]]-Table1[[#This Row],[ابتدایی low]]</f>
        <v>1535</v>
      </c>
      <c r="AF65" s="26">
        <v>1535</v>
      </c>
      <c r="AG65" s="8">
        <v>0</v>
      </c>
      <c r="AH65" s="17" t="s">
        <v>871</v>
      </c>
      <c r="AI65" s="17">
        <f>[1]!Table1[[#This Row],[EPS4]]+[1]!Table1[[#This Row],[تتغیرات نهایی low]]</f>
        <v>1535</v>
      </c>
    </row>
    <row r="66" spans="1:35" x14ac:dyDescent="0.3">
      <c r="A66" s="1">
        <v>7</v>
      </c>
      <c r="B66" s="16">
        <v>1397</v>
      </c>
      <c r="C66" s="1" t="s">
        <v>16</v>
      </c>
      <c r="D66" s="1">
        <v>1441</v>
      </c>
      <c r="E66" s="1">
        <v>3175</v>
      </c>
      <c r="F66" s="1" t="s">
        <v>132</v>
      </c>
      <c r="G66" s="14">
        <v>1734</v>
      </c>
      <c r="H66" s="14">
        <v>1734</v>
      </c>
      <c r="I66" s="8">
        <v>0</v>
      </c>
      <c r="J66" s="1" t="str">
        <f>Table1[[#This Row],[تفاوت نهایی open]] &amp; " + " &amp; Table1[[#This Row],[EPS]]</f>
        <v>1734 + 0</v>
      </c>
      <c r="K66" s="5">
        <f t="shared" si="5"/>
        <v>1734</v>
      </c>
      <c r="L66" s="17" t="s">
        <v>311</v>
      </c>
      <c r="M66" s="17">
        <v>3215</v>
      </c>
      <c r="N66" s="25" t="str">
        <f t="shared" si="0"/>
        <v>3215-1511</v>
      </c>
      <c r="O66" s="26">
        <f t="shared" si="1"/>
        <v>1704</v>
      </c>
      <c r="P66" s="26">
        <v>1704</v>
      </c>
      <c r="Q66" s="8">
        <v>0</v>
      </c>
      <c r="R66" s="25" t="str">
        <f>Table1[[#This Row],[EPS2]]&amp;"+"&amp;Table1[[#This Row],[تفاوت نهایی  close]]</f>
        <v>0+1704</v>
      </c>
      <c r="S66" s="17">
        <f>Table1[[#This Row],[EPS2]]+Table1[[#This Row],[تفاوت نهایی  close]]</f>
        <v>1704</v>
      </c>
      <c r="T66" s="17">
        <v>1538</v>
      </c>
      <c r="U66" s="17">
        <v>3244</v>
      </c>
      <c r="V66" s="17" t="s">
        <v>578</v>
      </c>
      <c r="W66" s="26">
        <f>Table1[[#This Row],[اتنهایی high]]-Table1[[#This Row],[high ابتدایی]]</f>
        <v>1706</v>
      </c>
      <c r="X66" s="26">
        <f>Table1[[#This Row],[اتنهایی high]]-Table1[[#This Row],[high ابتدایی]]</f>
        <v>1706</v>
      </c>
      <c r="Y66" s="8">
        <v>0</v>
      </c>
      <c r="Z66" s="17" t="s">
        <v>1034</v>
      </c>
      <c r="AA66" s="17">
        <f>[1]!Table1[[#This Row],[EPS3]]+[1]!Table1[[#This Row],[تغییرات  نهایی high]]</f>
        <v>1706</v>
      </c>
      <c r="AB66" s="17">
        <v>1493</v>
      </c>
      <c r="AC66" s="17">
        <v>3151</v>
      </c>
      <c r="AD66" s="17" t="s">
        <v>722</v>
      </c>
      <c r="AE66" s="26">
        <f>Table1[[#This Row],[انتهایی low]]-Table1[[#This Row],[ابتدایی low]]</f>
        <v>1658</v>
      </c>
      <c r="AF66" s="26">
        <v>1658</v>
      </c>
      <c r="AG66" s="8">
        <v>0</v>
      </c>
      <c r="AH66" s="17" t="s">
        <v>872</v>
      </c>
      <c r="AI66" s="17">
        <f>[1]!Table1[[#This Row],[EPS4]]+[1]!Table1[[#This Row],[تتغیرات نهایی low]]</f>
        <v>1658</v>
      </c>
    </row>
    <row r="67" spans="1:35" x14ac:dyDescent="0.3">
      <c r="A67" s="1">
        <v>8</v>
      </c>
      <c r="B67" s="16">
        <v>1397</v>
      </c>
      <c r="C67" s="1" t="s">
        <v>17</v>
      </c>
      <c r="D67" s="1">
        <v>6405</v>
      </c>
      <c r="E67" s="1">
        <v>8069</v>
      </c>
      <c r="F67" s="1" t="s">
        <v>133</v>
      </c>
      <c r="G67" s="14">
        <v>1664</v>
      </c>
      <c r="H67" s="14">
        <v>1664</v>
      </c>
      <c r="I67" s="8">
        <v>0</v>
      </c>
      <c r="J67" s="1" t="str">
        <f>Table1[[#This Row],[تفاوت نهایی open]] &amp; " + " &amp; Table1[[#This Row],[EPS]]</f>
        <v>1664 + 0</v>
      </c>
      <c r="K67" s="5">
        <f t="shared" si="5"/>
        <v>1664</v>
      </c>
      <c r="L67" s="17" t="s">
        <v>226</v>
      </c>
      <c r="M67" s="17">
        <v>8120</v>
      </c>
      <c r="N67" s="25" t="str">
        <f t="shared" ref="N67:N80" si="6">M67&amp;"-"&amp;L67</f>
        <v>8120-6687</v>
      </c>
      <c r="O67" s="26">
        <f t="shared" ref="O67:O130" si="7">M67-L67</f>
        <v>1433</v>
      </c>
      <c r="P67" s="26">
        <v>1433</v>
      </c>
      <c r="Q67" s="8">
        <v>0</v>
      </c>
      <c r="R67" s="25" t="str">
        <f>Table1[[#This Row],[EPS2]]&amp;"+"&amp;Table1[[#This Row],[تفاوت نهایی  close]]</f>
        <v>0+1433</v>
      </c>
      <c r="S67" s="17">
        <f>Table1[[#This Row],[EPS2]]+Table1[[#This Row],[تفاوت نهایی  close]]</f>
        <v>1433</v>
      </c>
      <c r="T67" s="17">
        <v>6725</v>
      </c>
      <c r="U67" s="17">
        <v>8200</v>
      </c>
      <c r="V67" s="17" t="s">
        <v>579</v>
      </c>
      <c r="W67" s="26">
        <f>Table1[[#This Row],[اتنهایی high]]-Table1[[#This Row],[high ابتدایی]]</f>
        <v>1475</v>
      </c>
      <c r="X67" s="26">
        <f>Table1[[#This Row],[اتنهایی high]]-Table1[[#This Row],[high ابتدایی]]</f>
        <v>1475</v>
      </c>
      <c r="Y67" s="8">
        <v>0</v>
      </c>
      <c r="Z67" s="17" t="s">
        <v>1035</v>
      </c>
      <c r="AA67" s="17">
        <f>[1]!Table1[[#This Row],[EPS3]]+[1]!Table1[[#This Row],[تغییرات  نهایی high]]</f>
        <v>1475</v>
      </c>
      <c r="AB67" s="17">
        <v>6360</v>
      </c>
      <c r="AC67" s="17">
        <v>8010</v>
      </c>
      <c r="AD67" s="17" t="s">
        <v>723</v>
      </c>
      <c r="AE67" s="26">
        <f>Table1[[#This Row],[انتهایی low]]-Table1[[#This Row],[ابتدایی low]]</f>
        <v>1650</v>
      </c>
      <c r="AF67" s="26">
        <v>1650</v>
      </c>
      <c r="AG67" s="8">
        <v>0</v>
      </c>
      <c r="AH67" s="17" t="s">
        <v>873</v>
      </c>
      <c r="AI67" s="17">
        <f>[1]!Table1[[#This Row],[EPS4]]+[1]!Table1[[#This Row],[تتغیرات نهایی low]]</f>
        <v>1650</v>
      </c>
    </row>
    <row r="68" spans="1:35" x14ac:dyDescent="0.3">
      <c r="A68" s="1">
        <v>9</v>
      </c>
      <c r="B68" s="16">
        <v>1397</v>
      </c>
      <c r="C68" s="1" t="s">
        <v>18</v>
      </c>
      <c r="D68" s="1">
        <v>14918</v>
      </c>
      <c r="E68" s="1">
        <v>31829</v>
      </c>
      <c r="F68" s="1" t="s">
        <v>134</v>
      </c>
      <c r="G68" s="14">
        <v>16911</v>
      </c>
      <c r="H68" s="14">
        <v>16911</v>
      </c>
      <c r="I68" s="8">
        <v>0</v>
      </c>
      <c r="J68" s="1" t="str">
        <f>Table1[[#This Row],[تفاوت نهایی open]] &amp; " + " &amp; Table1[[#This Row],[EPS]]</f>
        <v>16911 + 0</v>
      </c>
      <c r="K68" s="5">
        <f t="shared" si="5"/>
        <v>16911</v>
      </c>
      <c r="L68" s="17" t="s">
        <v>212</v>
      </c>
      <c r="M68" s="17">
        <v>31829</v>
      </c>
      <c r="N68" s="25" t="str">
        <f t="shared" si="6"/>
        <v>31829-15071</v>
      </c>
      <c r="O68" s="26">
        <f t="shared" si="7"/>
        <v>16758</v>
      </c>
      <c r="P68" s="26">
        <v>16758</v>
      </c>
      <c r="Q68" s="8">
        <v>0</v>
      </c>
      <c r="R68" s="25" t="str">
        <f>Table1[[#This Row],[EPS2]]&amp;"+"&amp;Table1[[#This Row],[تفاوت نهایی  close]]</f>
        <v>0+16758</v>
      </c>
      <c r="S68" s="17">
        <f>Table1[[#This Row],[EPS2]]+Table1[[#This Row],[تفاوت نهایی  close]]</f>
        <v>16758</v>
      </c>
      <c r="T68" s="17">
        <v>15300</v>
      </c>
      <c r="U68" s="17">
        <v>0</v>
      </c>
      <c r="V68" s="17" t="s">
        <v>580</v>
      </c>
      <c r="W68" s="26">
        <f>Table1[[#This Row],[اتنهایی high]]-Table1[[#This Row],[high ابتدایی]]</f>
        <v>-15300</v>
      </c>
      <c r="X68" s="26">
        <f>Table1[[#This Row],[اتنهایی high]]-Table1[[#This Row],[high ابتدایی]]</f>
        <v>-15300</v>
      </c>
      <c r="Y68" s="8">
        <v>0</v>
      </c>
      <c r="Z68" s="17" t="s">
        <v>1036</v>
      </c>
      <c r="AA68" s="17">
        <f>[1]!Table1[[#This Row],[EPS3]]+[1]!Table1[[#This Row],[تغییرات  نهایی high]]</f>
        <v>-15300</v>
      </c>
      <c r="AB68" s="17">
        <v>14951</v>
      </c>
      <c r="AC68" s="17">
        <v>0</v>
      </c>
      <c r="AD68" s="17" t="s">
        <v>580</v>
      </c>
      <c r="AE68" s="26">
        <f>Table1[[#This Row],[انتهایی low]]-Table1[[#This Row],[ابتدایی low]]</f>
        <v>-14951</v>
      </c>
      <c r="AF68" s="26">
        <v>-14951</v>
      </c>
      <c r="AG68" s="8">
        <v>0</v>
      </c>
      <c r="AH68" s="17" t="s">
        <v>874</v>
      </c>
      <c r="AI68" s="17">
        <f>[1]!Table1[[#This Row],[EPS4]]+[1]!Table1[[#This Row],[تتغیرات نهایی low]]</f>
        <v>-14951</v>
      </c>
    </row>
    <row r="69" spans="1:35" x14ac:dyDescent="0.3">
      <c r="A69" s="1">
        <v>10</v>
      </c>
      <c r="B69" s="16">
        <v>1397</v>
      </c>
      <c r="C69" s="1" t="s">
        <v>19</v>
      </c>
      <c r="D69" s="1">
        <v>5705</v>
      </c>
      <c r="E69" s="1">
        <v>6229</v>
      </c>
      <c r="F69" s="1" t="s">
        <v>135</v>
      </c>
      <c r="G69" s="14">
        <v>524</v>
      </c>
      <c r="H69" s="14">
        <v>524</v>
      </c>
      <c r="I69" s="8">
        <v>0</v>
      </c>
      <c r="J69" s="1" t="str">
        <f>Table1[[#This Row],[تفاوت نهایی open]] &amp; " + " &amp; Table1[[#This Row],[EPS]]</f>
        <v>524 + 0</v>
      </c>
      <c r="K69" s="5">
        <f t="shared" si="5"/>
        <v>524</v>
      </c>
      <c r="L69" s="17" t="s">
        <v>201</v>
      </c>
      <c r="M69" s="17">
        <v>6229</v>
      </c>
      <c r="N69" s="25" t="str">
        <f t="shared" si="6"/>
        <v>6229-5742</v>
      </c>
      <c r="O69" s="26">
        <f t="shared" si="7"/>
        <v>487</v>
      </c>
      <c r="P69" s="26">
        <v>487</v>
      </c>
      <c r="Q69" s="8">
        <v>0</v>
      </c>
      <c r="R69" s="25" t="str">
        <f>Table1[[#This Row],[EPS2]]&amp;"+"&amp;Table1[[#This Row],[تفاوت نهایی  close]]</f>
        <v>0+487</v>
      </c>
      <c r="S69" s="17">
        <f>Table1[[#This Row],[EPS2]]+Table1[[#This Row],[تفاوت نهایی  close]]</f>
        <v>487</v>
      </c>
      <c r="T69" s="17" t="s">
        <v>364</v>
      </c>
      <c r="U69" s="17">
        <v>0</v>
      </c>
      <c r="V69" s="17" t="s">
        <v>581</v>
      </c>
      <c r="W69" s="26">
        <f>Table1[[#This Row],[اتنهایی high]]-Table1[[#This Row],[high ابتدایی]]</f>
        <v>-5760</v>
      </c>
      <c r="X69" s="26">
        <f>Table1[[#This Row],[اتنهایی high]]-Table1[[#This Row],[high ابتدایی]]</f>
        <v>-5760</v>
      </c>
      <c r="Y69" s="8">
        <v>0</v>
      </c>
      <c r="Z69" s="17" t="s">
        <v>1037</v>
      </c>
      <c r="AA69" s="17">
        <f>[1]!Table1[[#This Row],[EPS3]]+[1]!Table1[[#This Row],[تغییرات  نهایی high]]</f>
        <v>-5760</v>
      </c>
      <c r="AB69" s="17">
        <v>5705</v>
      </c>
      <c r="AC69" s="17">
        <v>0</v>
      </c>
      <c r="AD69" s="17" t="s">
        <v>581</v>
      </c>
      <c r="AE69" s="26">
        <f>Table1[[#This Row],[انتهایی low]]-Table1[[#This Row],[ابتدایی low]]</f>
        <v>-5705</v>
      </c>
      <c r="AF69" s="26">
        <v>-5705</v>
      </c>
      <c r="AG69" s="8">
        <v>0</v>
      </c>
      <c r="AH69" s="17" t="s">
        <v>875</v>
      </c>
      <c r="AI69" s="17">
        <f>[1]!Table1[[#This Row],[EPS4]]+[1]!Table1[[#This Row],[تتغیرات نهایی low]]</f>
        <v>-5705</v>
      </c>
    </row>
    <row r="70" spans="1:35" x14ac:dyDescent="0.3">
      <c r="A70" s="1">
        <v>11</v>
      </c>
      <c r="B70" s="16">
        <v>1397</v>
      </c>
      <c r="C70" s="1" t="s">
        <v>10</v>
      </c>
      <c r="D70" s="1">
        <v>2559</v>
      </c>
      <c r="E70" s="1">
        <v>4875</v>
      </c>
      <c r="F70" s="1" t="s">
        <v>136</v>
      </c>
      <c r="G70" s="14">
        <v>2316</v>
      </c>
      <c r="H70" s="14">
        <v>2316</v>
      </c>
      <c r="I70" s="8">
        <v>0</v>
      </c>
      <c r="J70" s="1" t="str">
        <f>Table1[[#This Row],[تفاوت نهایی open]] &amp; " + " &amp; Table1[[#This Row],[EPS]]</f>
        <v>2316 + 0</v>
      </c>
      <c r="K70" s="5">
        <f t="shared" si="5"/>
        <v>2316</v>
      </c>
      <c r="L70" s="17" t="s">
        <v>344</v>
      </c>
      <c r="M70" s="17">
        <v>5066</v>
      </c>
      <c r="N70" s="25" t="str">
        <f t="shared" si="6"/>
        <v>5066-2582</v>
      </c>
      <c r="O70" s="26">
        <f t="shared" si="7"/>
        <v>2484</v>
      </c>
      <c r="P70" s="26">
        <v>2484</v>
      </c>
      <c r="Q70" s="8">
        <v>0</v>
      </c>
      <c r="R70" s="25" t="str">
        <f>Table1[[#This Row],[EPS2]]&amp;"+"&amp;Table1[[#This Row],[تفاوت نهایی  close]]</f>
        <v>0+2484</v>
      </c>
      <c r="S70" s="17">
        <f>Table1[[#This Row],[EPS2]]+Table1[[#This Row],[تفاوت نهایی  close]]</f>
        <v>2484</v>
      </c>
      <c r="T70" s="17" t="s">
        <v>363</v>
      </c>
      <c r="U70" s="17" t="s">
        <v>409</v>
      </c>
      <c r="V70" s="17" t="s">
        <v>582</v>
      </c>
      <c r="W70" s="26">
        <f>Table1[[#This Row],[اتنهایی high]]-Table1[[#This Row],[high ابتدایی]]</f>
        <v>2469</v>
      </c>
      <c r="X70" s="26">
        <f>Table1[[#This Row],[اتنهایی high]]-Table1[[#This Row],[high ابتدایی]]</f>
        <v>2469</v>
      </c>
      <c r="Y70" s="8">
        <v>0</v>
      </c>
      <c r="Z70" s="17" t="s">
        <v>1038</v>
      </c>
      <c r="AA70" s="17">
        <f>[1]!Table1[[#This Row],[EPS3]]+[1]!Table1[[#This Row],[تغییرات  نهایی high]]</f>
        <v>2469</v>
      </c>
      <c r="AB70" s="17" t="s">
        <v>493</v>
      </c>
      <c r="AC70" s="17" t="s">
        <v>454</v>
      </c>
      <c r="AD70" s="17" t="s">
        <v>724</v>
      </c>
      <c r="AE70" s="26">
        <f>Table1[[#This Row],[انتهایی low]]-Table1[[#This Row],[ابتدایی low]]</f>
        <v>2317</v>
      </c>
      <c r="AF70" s="26">
        <v>2317</v>
      </c>
      <c r="AG70" s="8">
        <v>0</v>
      </c>
      <c r="AH70" s="17" t="s">
        <v>876</v>
      </c>
      <c r="AI70" s="17">
        <f>[1]!Table1[[#This Row],[EPS4]]+[1]!Table1[[#This Row],[تتغیرات نهایی low]]</f>
        <v>2317</v>
      </c>
    </row>
    <row r="71" spans="1:35" x14ac:dyDescent="0.3">
      <c r="A71" s="2" t="s">
        <v>0</v>
      </c>
      <c r="B71" s="15" t="s">
        <v>180</v>
      </c>
      <c r="C71" s="3" t="s">
        <v>1</v>
      </c>
      <c r="D71" s="3" t="s">
        <v>184</v>
      </c>
      <c r="E71" s="3" t="s">
        <v>185</v>
      </c>
      <c r="F71" s="3" t="s">
        <v>186</v>
      </c>
      <c r="G71" s="13" t="s">
        <v>187</v>
      </c>
      <c r="H71" s="13" t="s">
        <v>188</v>
      </c>
      <c r="I71" s="3" t="s">
        <v>181</v>
      </c>
      <c r="J71" s="3" t="s">
        <v>183</v>
      </c>
      <c r="K71" s="4" t="s">
        <v>182</v>
      </c>
      <c r="L71" s="18" t="s">
        <v>189</v>
      </c>
      <c r="M71" s="18" t="s">
        <v>190</v>
      </c>
      <c r="N71" s="18" t="s">
        <v>191</v>
      </c>
      <c r="O71" s="18" t="s">
        <v>335</v>
      </c>
      <c r="P71" s="18" t="s">
        <v>336</v>
      </c>
      <c r="Q71" s="3" t="s">
        <v>181</v>
      </c>
      <c r="R71" s="18" t="s">
        <v>338</v>
      </c>
      <c r="S71" s="21" t="s">
        <v>339</v>
      </c>
      <c r="T71" s="27" t="s">
        <v>359</v>
      </c>
      <c r="U71" s="27" t="s">
        <v>360</v>
      </c>
      <c r="V71" s="27" t="s">
        <v>361</v>
      </c>
      <c r="W71" s="27" t="s">
        <v>447</v>
      </c>
      <c r="X71" s="27" t="s">
        <v>362</v>
      </c>
      <c r="Y71" s="30" t="s">
        <v>983</v>
      </c>
      <c r="Z71" s="30" t="s">
        <v>807</v>
      </c>
      <c r="AA71" s="27" t="s">
        <v>984</v>
      </c>
      <c r="AB71" s="28" t="s">
        <v>448</v>
      </c>
      <c r="AC71" s="28" t="s">
        <v>449</v>
      </c>
      <c r="AD71" s="28" t="s">
        <v>450</v>
      </c>
      <c r="AE71" s="28" t="s">
        <v>451</v>
      </c>
      <c r="AF71" s="28" t="s">
        <v>452</v>
      </c>
      <c r="AG71" s="29" t="s">
        <v>821</v>
      </c>
      <c r="AH71" s="29" t="s">
        <v>810</v>
      </c>
      <c r="AI71" s="28" t="s">
        <v>822</v>
      </c>
    </row>
    <row r="72" spans="1:35" x14ac:dyDescent="0.25">
      <c r="A72" s="1">
        <v>1</v>
      </c>
      <c r="B72" s="16">
        <v>1398</v>
      </c>
      <c r="C72" s="1" t="s">
        <v>4</v>
      </c>
      <c r="D72" s="1">
        <v>4509</v>
      </c>
      <c r="E72" s="1">
        <v>6787</v>
      </c>
      <c r="F72" s="1" t="s">
        <v>113</v>
      </c>
      <c r="G72" s="14">
        <v>2278</v>
      </c>
      <c r="H72" s="14">
        <v>2278</v>
      </c>
      <c r="I72" s="9">
        <v>1078</v>
      </c>
      <c r="J72" s="1" t="str">
        <f>Table1[[#This Row],[تفاوت نهایی open]] &amp; " + " &amp; Table1[[#This Row],[EPS]]</f>
        <v>2278 + 1078</v>
      </c>
      <c r="K72" s="5">
        <f t="shared" ref="K72:K85" si="8">SUM(G72,I72)</f>
        <v>3356</v>
      </c>
      <c r="L72" s="17" t="s">
        <v>240</v>
      </c>
      <c r="M72" s="17">
        <v>7107</v>
      </c>
      <c r="N72" s="25" t="str">
        <f t="shared" si="6"/>
        <v>7107-4503</v>
      </c>
      <c r="O72" s="26">
        <f t="shared" si="7"/>
        <v>2604</v>
      </c>
      <c r="P72" s="26">
        <v>2604</v>
      </c>
      <c r="Q72" s="9">
        <v>1078</v>
      </c>
      <c r="R72" s="25" t="str">
        <f>Table1[[#This Row],[EPS2]]&amp;"+"&amp;Table1[[#This Row],[تفاوت نهایی  close]]</f>
        <v>1078+2604</v>
      </c>
      <c r="S72" s="17">
        <f>Table1[[#This Row],[EPS2]]+Table1[[#This Row],[تفاوت نهایی  close]]</f>
        <v>3682</v>
      </c>
      <c r="T72" s="17">
        <v>4599</v>
      </c>
      <c r="U72" s="17">
        <v>7126</v>
      </c>
      <c r="V72" s="17" t="s">
        <v>583</v>
      </c>
      <c r="W72" s="26">
        <f>Table1[[#This Row],[اتنهایی high]]-Table1[[#This Row],[high ابتدایی]]</f>
        <v>2527</v>
      </c>
      <c r="X72" s="26">
        <f>Table1[[#This Row],[اتنهایی high]]-Table1[[#This Row],[high ابتدایی]]</f>
        <v>2527</v>
      </c>
      <c r="Y72" s="9">
        <v>1078</v>
      </c>
      <c r="Z72" s="17" t="s">
        <v>1039</v>
      </c>
      <c r="AA72" s="17">
        <f>[1]!Table1[[#This Row],[EPS3]]+[1]!Table1[[#This Row],[تغییرات  نهایی high]]</f>
        <v>3605</v>
      </c>
      <c r="AB72" s="17">
        <v>4474</v>
      </c>
      <c r="AC72" s="17">
        <v>6858</v>
      </c>
      <c r="AD72" s="17" t="s">
        <v>725</v>
      </c>
      <c r="AE72" s="26">
        <f>Table1[[#This Row],[انتهایی low]]-Table1[[#This Row],[ابتدایی low]]</f>
        <v>2384</v>
      </c>
      <c r="AF72" s="26">
        <v>2384</v>
      </c>
      <c r="AG72" s="9">
        <v>1078</v>
      </c>
      <c r="AH72" s="17" t="s">
        <v>877</v>
      </c>
      <c r="AI72" s="17">
        <f>[1]!Table1[[#This Row],[EPS4]]+[1]!Table1[[#This Row],[تتغیرات نهایی low]]</f>
        <v>3462</v>
      </c>
    </row>
    <row r="73" spans="1:35" x14ac:dyDescent="0.3">
      <c r="A73" s="1">
        <v>2</v>
      </c>
      <c r="B73" s="16">
        <v>1398</v>
      </c>
      <c r="C73" s="1" t="s">
        <v>5</v>
      </c>
      <c r="D73" s="1">
        <v>4465</v>
      </c>
      <c r="E73" s="1">
        <v>5469</v>
      </c>
      <c r="F73" s="1" t="s">
        <v>114</v>
      </c>
      <c r="G73" s="14">
        <v>1004</v>
      </c>
      <c r="H73" s="14">
        <v>1004</v>
      </c>
      <c r="I73" s="8">
        <v>0</v>
      </c>
      <c r="J73" s="1" t="str">
        <f>Table1[[#This Row],[تفاوت نهایی open]] &amp; " + " &amp; Table1[[#This Row],[EPS]]</f>
        <v>1004 + 0</v>
      </c>
      <c r="K73" s="5">
        <f t="shared" si="8"/>
        <v>1004</v>
      </c>
      <c r="L73" s="17" t="s">
        <v>252</v>
      </c>
      <c r="M73" s="17">
        <v>5721</v>
      </c>
      <c r="N73" s="25" t="str">
        <f t="shared" si="6"/>
        <v>5721-4548</v>
      </c>
      <c r="O73" s="26">
        <f t="shared" si="7"/>
        <v>1173</v>
      </c>
      <c r="P73" s="26">
        <v>1173</v>
      </c>
      <c r="Q73" s="8">
        <v>0</v>
      </c>
      <c r="R73" s="25" t="str">
        <f>Table1[[#This Row],[EPS2]]&amp;"+"&amp;Table1[[#This Row],[تفاوت نهایی  close]]</f>
        <v>0+1173</v>
      </c>
      <c r="S73" s="17">
        <f>Table1[[#This Row],[EPS2]]+Table1[[#This Row],[تفاوت نهایی  close]]</f>
        <v>1173</v>
      </c>
      <c r="T73" s="17">
        <v>4583</v>
      </c>
      <c r="U73" s="17">
        <v>5742</v>
      </c>
      <c r="V73" s="17" t="s">
        <v>584</v>
      </c>
      <c r="W73" s="26">
        <f>Table1[[#This Row],[اتنهایی high]]-Table1[[#This Row],[high ابتدایی]]</f>
        <v>1159</v>
      </c>
      <c r="X73" s="26">
        <f>Table1[[#This Row],[اتنهایی high]]-Table1[[#This Row],[high ابتدایی]]</f>
        <v>1159</v>
      </c>
      <c r="Y73" s="8">
        <v>0</v>
      </c>
      <c r="Z73" s="17" t="s">
        <v>1040</v>
      </c>
      <c r="AA73" s="17">
        <f>[1]!Table1[[#This Row],[EPS3]]+[1]!Table1[[#This Row],[تغییرات  نهایی high]]</f>
        <v>1159</v>
      </c>
      <c r="AB73" s="17">
        <v>4499</v>
      </c>
      <c r="AC73" s="17">
        <v>5470</v>
      </c>
      <c r="AD73" s="17" t="s">
        <v>726</v>
      </c>
      <c r="AE73" s="26">
        <f>Table1[[#This Row],[انتهایی low]]-Table1[[#This Row],[ابتدایی low]]</f>
        <v>971</v>
      </c>
      <c r="AF73" s="26">
        <v>971</v>
      </c>
      <c r="AG73" s="8">
        <v>0</v>
      </c>
      <c r="AH73" s="17" t="s">
        <v>878</v>
      </c>
      <c r="AI73" s="17">
        <f>[1]!Table1[[#This Row],[EPS4]]+[1]!Table1[[#This Row],[تتغیرات نهایی low]]</f>
        <v>971</v>
      </c>
    </row>
    <row r="74" spans="1:35" x14ac:dyDescent="0.25">
      <c r="A74" s="1">
        <v>3</v>
      </c>
      <c r="B74" s="16">
        <v>1398</v>
      </c>
      <c r="C74" s="1" t="s">
        <v>6</v>
      </c>
      <c r="D74" s="1">
        <v>7973</v>
      </c>
      <c r="E74" s="1">
        <v>9566</v>
      </c>
      <c r="F74" s="1" t="s">
        <v>115</v>
      </c>
      <c r="G74" s="14">
        <v>1593</v>
      </c>
      <c r="H74" s="14">
        <v>1593</v>
      </c>
      <c r="I74" s="9">
        <v>1361</v>
      </c>
      <c r="J74" s="1" t="str">
        <f>Table1[[#This Row],[تفاوت نهایی open]] &amp; " + " &amp; Table1[[#This Row],[EPS]]</f>
        <v>1593 + 1361</v>
      </c>
      <c r="K74" s="5">
        <f t="shared" si="8"/>
        <v>2954</v>
      </c>
      <c r="L74" s="17" t="s">
        <v>264</v>
      </c>
      <c r="M74" s="17">
        <v>10414</v>
      </c>
      <c r="N74" s="25" t="str">
        <f t="shared" si="6"/>
        <v>10414-8021</v>
      </c>
      <c r="O74" s="26">
        <f t="shared" si="7"/>
        <v>2393</v>
      </c>
      <c r="P74" s="26">
        <v>2393</v>
      </c>
      <c r="Q74" s="9">
        <v>1361</v>
      </c>
      <c r="R74" s="25" t="str">
        <f>Table1[[#This Row],[EPS2]]&amp;"+"&amp;Table1[[#This Row],[تفاوت نهایی  close]]</f>
        <v>1361+2393</v>
      </c>
      <c r="S74" s="17">
        <f>Table1[[#This Row],[EPS2]]+Table1[[#This Row],[تفاوت نهایی  close]]</f>
        <v>3754</v>
      </c>
      <c r="T74" s="17">
        <v>8200</v>
      </c>
      <c r="U74" s="17">
        <v>10546</v>
      </c>
      <c r="V74" s="17" t="s">
        <v>585</v>
      </c>
      <c r="W74" s="26">
        <f>Table1[[#This Row],[اتنهایی high]]-Table1[[#This Row],[high ابتدایی]]</f>
        <v>2346</v>
      </c>
      <c r="X74" s="26">
        <f>Table1[[#This Row],[اتنهایی high]]-Table1[[#This Row],[high ابتدایی]]</f>
        <v>2346</v>
      </c>
      <c r="Y74" s="9">
        <v>1361</v>
      </c>
      <c r="Z74" s="17" t="s">
        <v>1041</v>
      </c>
      <c r="AA74" s="17">
        <f>[1]!Table1[[#This Row],[EPS3]]+[1]!Table1[[#This Row],[تغییرات  نهایی high]]</f>
        <v>3707</v>
      </c>
      <c r="AB74" s="17">
        <v>7814</v>
      </c>
      <c r="AC74" s="17">
        <v>10044</v>
      </c>
      <c r="AD74" s="17" t="s">
        <v>727</v>
      </c>
      <c r="AE74" s="26">
        <f>Table1[[#This Row],[انتهایی low]]-Table1[[#This Row],[ابتدایی low]]</f>
        <v>2230</v>
      </c>
      <c r="AF74" s="26">
        <v>2230</v>
      </c>
      <c r="AG74" s="9">
        <v>1361</v>
      </c>
      <c r="AH74" s="17" t="s">
        <v>879</v>
      </c>
      <c r="AI74" s="17">
        <f>[1]!Table1[[#This Row],[EPS4]]+[1]!Table1[[#This Row],[تتغیرات نهایی low]]</f>
        <v>3591</v>
      </c>
    </row>
    <row r="75" spans="1:35" x14ac:dyDescent="0.25">
      <c r="A75" s="1">
        <v>4</v>
      </c>
      <c r="B75" s="16">
        <v>1398</v>
      </c>
      <c r="C75" s="1" t="s">
        <v>9</v>
      </c>
      <c r="D75" s="1">
        <v>23673</v>
      </c>
      <c r="E75" s="1">
        <v>92307</v>
      </c>
      <c r="F75" s="1" t="s">
        <v>116</v>
      </c>
      <c r="G75" s="14">
        <v>68634</v>
      </c>
      <c r="H75" s="14">
        <v>68634</v>
      </c>
      <c r="I75" s="9">
        <v>2325</v>
      </c>
      <c r="J75" s="1" t="str">
        <f>Table1[[#This Row],[تفاوت نهایی open]] &amp; " + " &amp; Table1[[#This Row],[EPS]]</f>
        <v>68634 + 2325</v>
      </c>
      <c r="K75" s="5">
        <f t="shared" si="8"/>
        <v>70959</v>
      </c>
      <c r="L75" s="17" t="s">
        <v>276</v>
      </c>
      <c r="M75" s="17">
        <v>91727</v>
      </c>
      <c r="N75" s="25" t="str">
        <f t="shared" si="6"/>
        <v>91727-24853</v>
      </c>
      <c r="O75" s="26">
        <f t="shared" si="7"/>
        <v>66874</v>
      </c>
      <c r="P75" s="26">
        <v>66874</v>
      </c>
      <c r="Q75" s="9">
        <v>2325</v>
      </c>
      <c r="R75" s="25" t="str">
        <f>Table1[[#This Row],[EPS2]]&amp;"+"&amp;Table1[[#This Row],[تفاوت نهایی  close]]</f>
        <v>2325+66874</v>
      </c>
      <c r="S75" s="17">
        <f>Table1[[#This Row],[EPS2]]+Table1[[#This Row],[تفاوت نهایی  close]]</f>
        <v>69199</v>
      </c>
      <c r="T75" s="17">
        <v>24856</v>
      </c>
      <c r="U75" s="17" t="s">
        <v>411</v>
      </c>
      <c r="V75" s="17" t="s">
        <v>586</v>
      </c>
      <c r="W75" s="26">
        <f>Table1[[#This Row],[اتنهایی high]]-Table1[[#This Row],[high ابتدایی]]</f>
        <v>64943</v>
      </c>
      <c r="X75" s="26">
        <f>Table1[[#This Row],[اتنهایی high]]-Table1[[#This Row],[high ابتدایی]]</f>
        <v>64943</v>
      </c>
      <c r="Y75" s="9">
        <v>2325</v>
      </c>
      <c r="Z75" s="17" t="s">
        <v>1042</v>
      </c>
      <c r="AA75" s="17">
        <f>[1]!Table1[[#This Row],[EPS3]]+[1]!Table1[[#This Row],[تغییرات  نهایی high]]</f>
        <v>67268</v>
      </c>
      <c r="AB75" s="17">
        <v>24500</v>
      </c>
      <c r="AC75" s="17" t="s">
        <v>458</v>
      </c>
      <c r="AD75" s="17" t="s">
        <v>728</v>
      </c>
      <c r="AE75" s="26">
        <f>Table1[[#This Row],[انتهایی low]]-Table1[[#This Row],[ابتدایی low]]</f>
        <v>63192</v>
      </c>
      <c r="AF75" s="26">
        <v>63192</v>
      </c>
      <c r="AG75" s="9">
        <v>2325</v>
      </c>
      <c r="AH75" s="17" t="s">
        <v>880</v>
      </c>
      <c r="AI75" s="17">
        <f>[1]!Table1[[#This Row],[EPS4]]+[1]!Table1[[#This Row],[تتغیرات نهایی low]]</f>
        <v>65517</v>
      </c>
    </row>
    <row r="76" spans="1:35" x14ac:dyDescent="0.25">
      <c r="A76" s="1">
        <v>5</v>
      </c>
      <c r="B76" s="16">
        <v>1398</v>
      </c>
      <c r="C76" s="1" t="s">
        <v>11</v>
      </c>
      <c r="D76" s="1">
        <v>12032</v>
      </c>
      <c r="E76" s="1">
        <v>27322</v>
      </c>
      <c r="F76" s="1" t="s">
        <v>117</v>
      </c>
      <c r="G76" s="14">
        <v>15290</v>
      </c>
      <c r="H76" s="14">
        <v>15290</v>
      </c>
      <c r="I76" s="10">
        <v>6666</v>
      </c>
      <c r="J76" s="1" t="str">
        <f>Table1[[#This Row],[تفاوت نهایی open]] &amp; " + " &amp; Table1[[#This Row],[EPS]]</f>
        <v>15290 + 6666</v>
      </c>
      <c r="K76" s="5">
        <f t="shared" si="8"/>
        <v>21956</v>
      </c>
      <c r="L76" s="17" t="s">
        <v>288</v>
      </c>
      <c r="M76" s="17">
        <v>28154</v>
      </c>
      <c r="N76" s="25" t="str">
        <f t="shared" si="6"/>
        <v>28154-12599</v>
      </c>
      <c r="O76" s="26">
        <f t="shared" si="7"/>
        <v>15555</v>
      </c>
      <c r="P76" s="26">
        <v>15555</v>
      </c>
      <c r="Q76" s="10">
        <v>6666</v>
      </c>
      <c r="R76" s="25" t="str">
        <f>Table1[[#This Row],[EPS2]]&amp;"+"&amp;Table1[[#This Row],[تفاوت نهایی  close]]</f>
        <v>6666+15555</v>
      </c>
      <c r="S76" s="17">
        <f>Table1[[#This Row],[EPS2]]+Table1[[#This Row],[تفاوت نهایی  close]]</f>
        <v>22221</v>
      </c>
      <c r="T76" s="17">
        <v>12633</v>
      </c>
      <c r="U76" s="17">
        <v>28591</v>
      </c>
      <c r="V76" s="17" t="s">
        <v>587</v>
      </c>
      <c r="W76" s="26">
        <f>Table1[[#This Row],[اتنهایی high]]-Table1[[#This Row],[high ابتدایی]]</f>
        <v>15958</v>
      </c>
      <c r="X76" s="26">
        <f>Table1[[#This Row],[اتنهایی high]]-Table1[[#This Row],[high ابتدایی]]</f>
        <v>15958</v>
      </c>
      <c r="Y76" s="10">
        <v>6666</v>
      </c>
      <c r="Z76" s="17" t="s">
        <v>1043</v>
      </c>
      <c r="AA76" s="17">
        <f>[1]!Table1[[#This Row],[EPS3]]+[1]!Table1[[#This Row],[تغییرات  نهایی high]]</f>
        <v>22624</v>
      </c>
      <c r="AB76" s="17">
        <v>12210</v>
      </c>
      <c r="AC76" s="17">
        <v>27650</v>
      </c>
      <c r="AD76" s="17" t="s">
        <v>729</v>
      </c>
      <c r="AE76" s="26">
        <f>Table1[[#This Row],[انتهایی low]]-Table1[[#This Row],[ابتدایی low]]</f>
        <v>15440</v>
      </c>
      <c r="AF76" s="26">
        <v>15440</v>
      </c>
      <c r="AG76" s="10">
        <v>6666</v>
      </c>
      <c r="AH76" s="17" t="s">
        <v>881</v>
      </c>
      <c r="AI76" s="17">
        <f>[1]!Table1[[#This Row],[EPS4]]+[1]!Table1[[#This Row],[تتغیرات نهایی low]]</f>
        <v>22106</v>
      </c>
    </row>
    <row r="77" spans="1:35" x14ac:dyDescent="0.25">
      <c r="A77" s="1">
        <v>6</v>
      </c>
      <c r="B77" s="16">
        <v>1398</v>
      </c>
      <c r="C77" s="1" t="s">
        <v>12</v>
      </c>
      <c r="D77" s="1">
        <v>5080</v>
      </c>
      <c r="E77" s="1">
        <v>14800</v>
      </c>
      <c r="F77" s="1" t="s">
        <v>118</v>
      </c>
      <c r="G77" s="14">
        <v>9720</v>
      </c>
      <c r="H77" s="14">
        <v>9720</v>
      </c>
      <c r="I77" s="9">
        <v>0</v>
      </c>
      <c r="J77" s="1" t="str">
        <f>Table1[[#This Row],[تفاوت نهایی open]] &amp; " + " &amp; Table1[[#This Row],[EPS]]</f>
        <v>9720 + 0</v>
      </c>
      <c r="K77" s="5">
        <f t="shared" si="8"/>
        <v>9720</v>
      </c>
      <c r="L77" s="17" t="s">
        <v>300</v>
      </c>
      <c r="M77" s="17">
        <v>15456</v>
      </c>
      <c r="N77" s="25" t="str">
        <f t="shared" si="6"/>
        <v>15456-5295</v>
      </c>
      <c r="O77" s="26">
        <f t="shared" si="7"/>
        <v>10161</v>
      </c>
      <c r="P77" s="26">
        <v>10161</v>
      </c>
      <c r="Q77" s="9">
        <v>0</v>
      </c>
      <c r="R77" s="25" t="str">
        <f>Table1[[#This Row],[EPS2]]&amp;"+"&amp;Table1[[#This Row],[تفاوت نهایی  close]]</f>
        <v>0+10161</v>
      </c>
      <c r="S77" s="17">
        <f>Table1[[#This Row],[EPS2]]+Table1[[#This Row],[تفاوت نهایی  close]]</f>
        <v>10161</v>
      </c>
      <c r="T77" s="17">
        <v>5334</v>
      </c>
      <c r="U77" s="17">
        <v>15540</v>
      </c>
      <c r="V77" s="17" t="s">
        <v>588</v>
      </c>
      <c r="W77" s="26">
        <f>Table1[[#This Row],[اتنهایی high]]-Table1[[#This Row],[high ابتدایی]]</f>
        <v>10206</v>
      </c>
      <c r="X77" s="26">
        <f>Table1[[#This Row],[اتنهایی high]]-Table1[[#This Row],[high ابتدایی]]</f>
        <v>10206</v>
      </c>
      <c r="Y77" s="9">
        <v>0</v>
      </c>
      <c r="Z77" s="17" t="s">
        <v>1044</v>
      </c>
      <c r="AA77" s="17">
        <f>[1]!Table1[[#This Row],[EPS3]]+[1]!Table1[[#This Row],[تغییرات  نهایی high]]</f>
        <v>10206</v>
      </c>
      <c r="AB77" s="17">
        <v>5085</v>
      </c>
      <c r="AC77" s="17">
        <v>14070</v>
      </c>
      <c r="AD77" s="17" t="s">
        <v>730</v>
      </c>
      <c r="AE77" s="26">
        <f>Table1[[#This Row],[انتهایی low]]-Table1[[#This Row],[ابتدایی low]]</f>
        <v>8985</v>
      </c>
      <c r="AF77" s="26">
        <v>8985</v>
      </c>
      <c r="AG77" s="9">
        <v>0</v>
      </c>
      <c r="AH77" s="17" t="s">
        <v>882</v>
      </c>
      <c r="AI77" s="17">
        <f>[1]!Table1[[#This Row],[EPS4]]+[1]!Table1[[#This Row],[تتغیرات نهایی low]]</f>
        <v>8985</v>
      </c>
    </row>
    <row r="78" spans="1:35" x14ac:dyDescent="0.25">
      <c r="A78" s="1">
        <v>7</v>
      </c>
      <c r="B78" s="16">
        <v>1398</v>
      </c>
      <c r="C78" s="1" t="s">
        <v>16</v>
      </c>
      <c r="D78" s="1">
        <v>3215</v>
      </c>
      <c r="E78" s="1">
        <v>12939</v>
      </c>
      <c r="F78" s="1" t="s">
        <v>119</v>
      </c>
      <c r="G78" s="14">
        <v>9724</v>
      </c>
      <c r="H78" s="14">
        <v>9724</v>
      </c>
      <c r="I78" s="9">
        <v>1150</v>
      </c>
      <c r="J78" s="1" t="str">
        <f>Table1[[#This Row],[تفاوت نهایی open]] &amp; " + " &amp; Table1[[#This Row],[EPS]]</f>
        <v>9724 + 1150</v>
      </c>
      <c r="K78" s="5">
        <f t="shared" si="8"/>
        <v>10874</v>
      </c>
      <c r="L78" s="17" t="s">
        <v>312</v>
      </c>
      <c r="M78" s="17">
        <v>12572</v>
      </c>
      <c r="N78" s="25" t="str">
        <f t="shared" si="6"/>
        <v>12572-3254</v>
      </c>
      <c r="O78" s="26">
        <f t="shared" si="7"/>
        <v>9318</v>
      </c>
      <c r="P78" s="26">
        <v>9318</v>
      </c>
      <c r="Q78" s="9">
        <v>1150</v>
      </c>
      <c r="R78" s="25" t="str">
        <f>Table1[[#This Row],[EPS2]]&amp;"+"&amp;Table1[[#This Row],[تفاوت نهایی  close]]</f>
        <v>1150+9318</v>
      </c>
      <c r="S78" s="17">
        <f>Table1[[#This Row],[EPS2]]+Table1[[#This Row],[تفاوت نهایی  close]]</f>
        <v>10468</v>
      </c>
      <c r="T78" s="17">
        <v>3289</v>
      </c>
      <c r="U78" s="17">
        <v>12804</v>
      </c>
      <c r="V78" s="17" t="s">
        <v>589</v>
      </c>
      <c r="W78" s="26">
        <f>Table1[[#This Row],[اتنهایی high]]-Table1[[#This Row],[high ابتدایی]]</f>
        <v>9515</v>
      </c>
      <c r="X78" s="26">
        <f>Table1[[#This Row],[اتنهایی high]]-Table1[[#This Row],[high ابتدایی]]</f>
        <v>9515</v>
      </c>
      <c r="Y78" s="9">
        <v>1150</v>
      </c>
      <c r="Z78" s="17" t="s">
        <v>1045</v>
      </c>
      <c r="AA78" s="17">
        <f>[1]!Table1[[#This Row],[EPS3]]+[1]!Table1[[#This Row],[تغییرات  نهایی high]]</f>
        <v>10665</v>
      </c>
      <c r="AB78" s="17">
        <v>3200</v>
      </c>
      <c r="AC78" s="17">
        <v>12551</v>
      </c>
      <c r="AD78" s="17" t="s">
        <v>731</v>
      </c>
      <c r="AE78" s="26">
        <f>Table1[[#This Row],[انتهایی low]]-Table1[[#This Row],[ابتدایی low]]</f>
        <v>9351</v>
      </c>
      <c r="AF78" s="26">
        <v>9351</v>
      </c>
      <c r="AG78" s="9">
        <v>1150</v>
      </c>
      <c r="AH78" s="17" t="s">
        <v>883</v>
      </c>
      <c r="AI78" s="17">
        <f>[1]!Table1[[#This Row],[EPS4]]+[1]!Table1[[#This Row],[تتغیرات نهایی low]]</f>
        <v>10501</v>
      </c>
    </row>
    <row r="79" spans="1:35" x14ac:dyDescent="0.25">
      <c r="A79" s="1">
        <v>8</v>
      </c>
      <c r="B79" s="16">
        <v>1398</v>
      </c>
      <c r="C79" s="1" t="s">
        <v>17</v>
      </c>
      <c r="D79" s="1">
        <v>8120</v>
      </c>
      <c r="E79" s="1">
        <v>51704</v>
      </c>
      <c r="F79" s="1" t="s">
        <v>120</v>
      </c>
      <c r="G79" s="14">
        <v>43584</v>
      </c>
      <c r="H79" s="14">
        <v>43584</v>
      </c>
      <c r="I79" s="10">
        <v>3040</v>
      </c>
      <c r="J79" s="1" t="str">
        <f>Table1[[#This Row],[تفاوت نهایی open]] &amp; " + " &amp; Table1[[#This Row],[EPS]]</f>
        <v>43584 + 3040</v>
      </c>
      <c r="K79" s="5">
        <f t="shared" si="8"/>
        <v>46624</v>
      </c>
      <c r="L79" s="17" t="s">
        <v>227</v>
      </c>
      <c r="M79" s="17">
        <v>52602</v>
      </c>
      <c r="N79" s="25" t="str">
        <f t="shared" si="6"/>
        <v>52602-8068</v>
      </c>
      <c r="O79" s="26">
        <f t="shared" si="7"/>
        <v>44534</v>
      </c>
      <c r="P79" s="26">
        <v>44534</v>
      </c>
      <c r="Q79" s="10">
        <v>3040</v>
      </c>
      <c r="R79" s="25" t="str">
        <f>Table1[[#This Row],[EPS2]]&amp;"+"&amp;Table1[[#This Row],[تفاوت نهایی  close]]</f>
        <v>3040+44534</v>
      </c>
      <c r="S79" s="17">
        <f>Table1[[#This Row],[EPS2]]+Table1[[#This Row],[تفاوت نهایی  close]]</f>
        <v>47574</v>
      </c>
      <c r="T79" s="17">
        <v>8222</v>
      </c>
      <c r="U79" s="17">
        <v>53200</v>
      </c>
      <c r="V79" s="17" t="s">
        <v>590</v>
      </c>
      <c r="W79" s="26">
        <f>Table1[[#This Row],[اتنهایی high]]-Table1[[#This Row],[high ابتدایی]]</f>
        <v>44978</v>
      </c>
      <c r="X79" s="26">
        <f>Table1[[#This Row],[اتنهایی high]]-Table1[[#This Row],[high ابتدایی]]</f>
        <v>44978</v>
      </c>
      <c r="Y79" s="10">
        <v>3040</v>
      </c>
      <c r="Z79" s="17" t="s">
        <v>1046</v>
      </c>
      <c r="AA79" s="17">
        <f>[1]!Table1[[#This Row],[EPS3]]+[1]!Table1[[#This Row],[تغییرات  نهایی high]]</f>
        <v>48018</v>
      </c>
      <c r="AB79" s="17">
        <v>8000</v>
      </c>
      <c r="AC79" s="17">
        <v>50400</v>
      </c>
      <c r="AD79" s="17" t="s">
        <v>732</v>
      </c>
      <c r="AE79" s="26">
        <f>Table1[[#This Row],[انتهایی low]]-Table1[[#This Row],[ابتدایی low]]</f>
        <v>42400</v>
      </c>
      <c r="AF79" s="26">
        <v>42400</v>
      </c>
      <c r="AG79" s="10">
        <v>3040</v>
      </c>
      <c r="AH79" s="17" t="s">
        <v>884</v>
      </c>
      <c r="AI79" s="17">
        <f>[1]!Table1[[#This Row],[EPS4]]+[1]!Table1[[#This Row],[تتغیرات نهایی low]]</f>
        <v>45440</v>
      </c>
    </row>
    <row r="80" spans="1:35" x14ac:dyDescent="0.25">
      <c r="A80" s="1">
        <v>9</v>
      </c>
      <c r="B80" s="16">
        <v>1398</v>
      </c>
      <c r="C80" s="1" t="s">
        <v>18</v>
      </c>
      <c r="D80" s="1">
        <v>31829</v>
      </c>
      <c r="E80" s="1">
        <v>32015</v>
      </c>
      <c r="F80" s="1" t="s">
        <v>121</v>
      </c>
      <c r="G80" s="14">
        <v>186</v>
      </c>
      <c r="H80" s="14">
        <v>186</v>
      </c>
      <c r="I80" s="9">
        <v>800</v>
      </c>
      <c r="J80" s="1" t="str">
        <f>Table1[[#This Row],[تفاوت نهایی open]] &amp; " + " &amp; Table1[[#This Row],[EPS]]</f>
        <v>186 + 800</v>
      </c>
      <c r="K80" s="5">
        <f t="shared" si="8"/>
        <v>986</v>
      </c>
      <c r="L80" s="17" t="s">
        <v>213</v>
      </c>
      <c r="M80" s="17">
        <v>30765</v>
      </c>
      <c r="N80" s="25" t="str">
        <f t="shared" si="6"/>
        <v>30765-31829</v>
      </c>
      <c r="O80" s="26">
        <f t="shared" si="7"/>
        <v>-1064</v>
      </c>
      <c r="P80" s="26">
        <v>-1064</v>
      </c>
      <c r="Q80" s="9">
        <v>800</v>
      </c>
      <c r="R80" s="25" t="str">
        <f>Table1[[#This Row],[EPS2]]&amp;"+"&amp;Table1[[#This Row],[تفاوت نهایی  close]]</f>
        <v>800+-1064</v>
      </c>
      <c r="S80" s="17">
        <f>Table1[[#This Row],[EPS2]]+Table1[[#This Row],[تفاوت نهایی  close]]</f>
        <v>-264</v>
      </c>
      <c r="T80" s="17">
        <v>0</v>
      </c>
      <c r="U80" s="17">
        <v>32007</v>
      </c>
      <c r="V80" s="17" t="s">
        <v>591</v>
      </c>
      <c r="W80" s="26">
        <f>Table1[[#This Row],[اتنهایی high]]-Table1[[#This Row],[high ابتدایی]]</f>
        <v>32007</v>
      </c>
      <c r="X80" s="26">
        <f>Table1[[#This Row],[اتنهایی high]]-Table1[[#This Row],[high ابتدایی]]</f>
        <v>32007</v>
      </c>
      <c r="Y80" s="9">
        <v>800</v>
      </c>
      <c r="Z80" s="17" t="s">
        <v>1047</v>
      </c>
      <c r="AA80" s="17">
        <f>[1]!Table1[[#This Row],[EPS3]]+[1]!Table1[[#This Row],[تغییرات  نهایی high]]</f>
        <v>32807</v>
      </c>
      <c r="AB80" s="17">
        <v>0</v>
      </c>
      <c r="AC80" s="17">
        <v>30415</v>
      </c>
      <c r="AD80" s="17" t="s">
        <v>733</v>
      </c>
      <c r="AE80" s="26">
        <f>Table1[[#This Row],[انتهایی low]]-Table1[[#This Row],[ابتدایی low]]</f>
        <v>30415</v>
      </c>
      <c r="AF80" s="26">
        <v>30415</v>
      </c>
      <c r="AG80" s="9">
        <v>800</v>
      </c>
      <c r="AH80" s="17" t="s">
        <v>885</v>
      </c>
      <c r="AI80" s="17">
        <f>[1]!Table1[[#This Row],[EPS4]]+[1]!Table1[[#This Row],[تتغیرات نهایی low]]</f>
        <v>31215</v>
      </c>
    </row>
    <row r="81" spans="1:35" x14ac:dyDescent="0.25">
      <c r="A81" s="1">
        <v>10</v>
      </c>
      <c r="B81" s="16">
        <v>1398</v>
      </c>
      <c r="C81" s="1" t="s">
        <v>19</v>
      </c>
      <c r="D81" s="1">
        <v>6229</v>
      </c>
      <c r="E81" s="1">
        <v>40472</v>
      </c>
      <c r="F81" s="1" t="s">
        <v>122</v>
      </c>
      <c r="G81" s="14">
        <v>34243</v>
      </c>
      <c r="H81" s="14">
        <v>34243</v>
      </c>
      <c r="I81" s="11">
        <v>-250</v>
      </c>
      <c r="J81" s="1" t="str">
        <f>Table1[[#This Row],[تفاوت نهایی open]] &amp; " + " &amp; Table1[[#This Row],[EPS]]</f>
        <v>34243 + -250</v>
      </c>
      <c r="K81" s="5">
        <f t="shared" si="8"/>
        <v>33993</v>
      </c>
      <c r="L81" s="17" t="s">
        <v>317</v>
      </c>
      <c r="M81" s="17">
        <v>40321</v>
      </c>
      <c r="N81" s="25" t="str">
        <f>M81&amp;"-"&amp;L81</f>
        <v>40321-6456</v>
      </c>
      <c r="O81" s="26">
        <f t="shared" si="7"/>
        <v>33865</v>
      </c>
      <c r="P81" s="26">
        <v>33865</v>
      </c>
      <c r="Q81" s="11">
        <v>-250</v>
      </c>
      <c r="R81" s="25" t="str">
        <f>Table1[[#This Row],[EPS2]]&amp;"+"&amp;Table1[[#This Row],[تفاوت نهایی  close]]</f>
        <v>-250+33865</v>
      </c>
      <c r="S81" s="17">
        <f>Table1[[#This Row],[EPS2]]+Table1[[#This Row],[تفاوت نهایی  close]]</f>
        <v>33615</v>
      </c>
      <c r="T81" s="17">
        <v>6695</v>
      </c>
      <c r="U81" s="17">
        <v>39258</v>
      </c>
      <c r="V81" s="17" t="s">
        <v>592</v>
      </c>
      <c r="W81" s="26">
        <f>Table1[[#This Row],[اتنهایی high]]-Table1[[#This Row],[high ابتدایی]]</f>
        <v>32563</v>
      </c>
      <c r="X81" s="26">
        <f>Table1[[#This Row],[اتنهایی high]]-Table1[[#This Row],[high ابتدایی]]</f>
        <v>32563</v>
      </c>
      <c r="Y81" s="11">
        <v>-250</v>
      </c>
      <c r="Z81" s="17" t="s">
        <v>1048</v>
      </c>
      <c r="AA81" s="17">
        <f>[1]!Table1[[#This Row],[EPS3]]+[1]!Table1[[#This Row],[تغییرات  نهایی high]]</f>
        <v>32313</v>
      </c>
      <c r="AB81" s="17">
        <v>6229</v>
      </c>
      <c r="AC81" s="17">
        <v>39258</v>
      </c>
      <c r="AD81" s="17" t="s">
        <v>592</v>
      </c>
      <c r="AE81" s="26">
        <f>Table1[[#This Row],[انتهایی low]]-Table1[[#This Row],[ابتدایی low]]</f>
        <v>33029</v>
      </c>
      <c r="AF81" s="26">
        <v>33029</v>
      </c>
      <c r="AG81" s="11">
        <v>-250</v>
      </c>
      <c r="AH81" s="17" t="s">
        <v>886</v>
      </c>
      <c r="AI81" s="17">
        <f>[1]!Table1[[#This Row],[EPS4]]+[1]!Table1[[#This Row],[تتغیرات نهایی low]]</f>
        <v>32779</v>
      </c>
    </row>
    <row r="82" spans="1:35" x14ac:dyDescent="0.3">
      <c r="A82" s="1">
        <v>11</v>
      </c>
      <c r="B82" s="16">
        <v>1398</v>
      </c>
      <c r="C82" s="1" t="s">
        <v>7</v>
      </c>
      <c r="D82" s="1">
        <v>1000</v>
      </c>
      <c r="E82" s="1">
        <v>5274</v>
      </c>
      <c r="F82" s="1" t="s">
        <v>123</v>
      </c>
      <c r="G82" s="14">
        <v>4274</v>
      </c>
      <c r="H82" s="14">
        <v>4274</v>
      </c>
      <c r="I82" s="8">
        <v>0</v>
      </c>
      <c r="J82" s="1" t="str">
        <f>Table1[[#This Row],[تفاوت نهایی open]] &amp; " + " &amp; Table1[[#This Row],[EPS]]</f>
        <v>4274 + 0</v>
      </c>
      <c r="K82" s="5">
        <f t="shared" si="8"/>
        <v>4274</v>
      </c>
      <c r="L82" s="17" t="s">
        <v>318</v>
      </c>
      <c r="M82" s="17">
        <v>5407</v>
      </c>
      <c r="N82" s="25" t="str">
        <f>M82&amp;"-"&amp;L82</f>
        <v>5407-1000</v>
      </c>
      <c r="O82" s="26">
        <f t="shared" si="7"/>
        <v>4407</v>
      </c>
      <c r="P82" s="26">
        <v>4407</v>
      </c>
      <c r="Q82" s="8">
        <v>0</v>
      </c>
      <c r="R82" s="25" t="str">
        <f>Table1[[#This Row],[EPS2]]&amp;"+"&amp;Table1[[#This Row],[تفاوت نهایی  close]]</f>
        <v>0+4407</v>
      </c>
      <c r="S82" s="17">
        <f>Table1[[#This Row],[EPS2]]+Table1[[#This Row],[تفاوت نهایی  close]]</f>
        <v>4407</v>
      </c>
      <c r="T82" s="17" t="s">
        <v>371</v>
      </c>
      <c r="U82" s="17" t="s">
        <v>412</v>
      </c>
      <c r="V82" s="17" t="s">
        <v>593</v>
      </c>
      <c r="W82" s="26">
        <f>Table1[[#This Row],[اتنهایی high]]-Table1[[#This Row],[high ابتدایی]]</f>
        <v>5530</v>
      </c>
      <c r="X82" s="26">
        <f>Table1[[#This Row],[اتنهایی high]]-Table1[[#This Row],[high ابتدایی]]</f>
        <v>5530</v>
      </c>
      <c r="Y82" s="8">
        <v>0</v>
      </c>
      <c r="Z82" s="17" t="s">
        <v>1049</v>
      </c>
      <c r="AA82" s="17">
        <f>[1]!Table1[[#This Row],[EPS3]]+[1]!Table1[[#This Row],[تغییرات  نهایی high]]</f>
        <v>5530</v>
      </c>
      <c r="AB82" s="17" t="s">
        <v>371</v>
      </c>
      <c r="AC82" s="17" t="s">
        <v>455</v>
      </c>
      <c r="AD82" s="17" t="s">
        <v>734</v>
      </c>
      <c r="AE82" s="26">
        <f>Table1[[#This Row],[انتهایی low]]-Table1[[#This Row],[ابتدایی low]]</f>
        <v>5300</v>
      </c>
      <c r="AF82" s="26">
        <v>5300</v>
      </c>
      <c r="AG82" s="8">
        <v>0</v>
      </c>
      <c r="AH82" s="17" t="s">
        <v>887</v>
      </c>
      <c r="AI82" s="17">
        <f>[1]!Table1[[#This Row],[EPS4]]+[1]!Table1[[#This Row],[تتغیرات نهایی low]]</f>
        <v>5300</v>
      </c>
    </row>
    <row r="83" spans="1:35" x14ac:dyDescent="0.25">
      <c r="A83" s="1">
        <v>12</v>
      </c>
      <c r="B83" s="16">
        <v>1398</v>
      </c>
      <c r="C83" s="1" t="s">
        <v>15</v>
      </c>
      <c r="D83" s="1">
        <v>1000</v>
      </c>
      <c r="E83" s="1">
        <v>1000</v>
      </c>
      <c r="F83" s="1" t="s">
        <v>110</v>
      </c>
      <c r="G83" s="14">
        <v>0</v>
      </c>
      <c r="H83" s="14">
        <v>0</v>
      </c>
      <c r="I83" s="9">
        <v>0</v>
      </c>
      <c r="J83" s="1" t="str">
        <f>Table1[[#This Row],[تفاوت نهایی open]] &amp; " + " &amp; Table1[[#This Row],[EPS]]</f>
        <v>0 + 0</v>
      </c>
      <c r="K83" s="5">
        <f t="shared" si="8"/>
        <v>0</v>
      </c>
      <c r="L83" s="17" t="s">
        <v>227</v>
      </c>
      <c r="M83" s="17">
        <v>1000</v>
      </c>
      <c r="N83" s="25" t="str">
        <f t="shared" ref="N83:N146" si="9">M83&amp;"-"&amp;L83</f>
        <v>1000-8068</v>
      </c>
      <c r="O83" s="26">
        <f t="shared" si="7"/>
        <v>-7068</v>
      </c>
      <c r="P83" s="26">
        <v>-7068</v>
      </c>
      <c r="Q83" s="9">
        <v>0</v>
      </c>
      <c r="R83" s="25" t="str">
        <f>Table1[[#This Row],[EPS2]]&amp;"+"&amp;Table1[[#This Row],[تفاوت نهایی  close]]</f>
        <v>0+-7068</v>
      </c>
      <c r="S83" s="17">
        <f>Table1[[#This Row],[EPS2]]+Table1[[#This Row],[تفاوت نهایی  close]]</f>
        <v>-7068</v>
      </c>
      <c r="T83" s="17" t="s">
        <v>371</v>
      </c>
      <c r="U83" s="17" t="s">
        <v>371</v>
      </c>
      <c r="V83" s="17" t="s">
        <v>525</v>
      </c>
      <c r="W83" s="26">
        <f>Table1[[#This Row],[اتنهایی high]]-Table1[[#This Row],[high ابتدایی]]</f>
        <v>0</v>
      </c>
      <c r="X83" s="26">
        <f>Table1[[#This Row],[اتنهایی high]]-Table1[[#This Row],[high ابتدایی]]</f>
        <v>0</v>
      </c>
      <c r="Y83" s="9">
        <v>0</v>
      </c>
      <c r="Z83" s="17" t="s">
        <v>1018</v>
      </c>
      <c r="AA83" s="17">
        <f>[1]!Table1[[#This Row],[EPS3]]+[1]!Table1[[#This Row],[تغییرات  نهایی high]]</f>
        <v>0</v>
      </c>
      <c r="AB83" s="17" t="s">
        <v>371</v>
      </c>
      <c r="AC83" s="17" t="s">
        <v>371</v>
      </c>
      <c r="AD83" s="17" t="s">
        <v>525</v>
      </c>
      <c r="AE83" s="26">
        <f>Table1[[#This Row],[انتهایی low]]-Table1[[#This Row],[ابتدایی low]]</f>
        <v>0</v>
      </c>
      <c r="AF83" s="26">
        <v>0</v>
      </c>
      <c r="AG83" s="9">
        <v>0</v>
      </c>
      <c r="AH83" s="17" t="s">
        <v>856</v>
      </c>
      <c r="AI83" s="17">
        <f>[1]!Table1[[#This Row],[EPS4]]+[1]!Table1[[#This Row],[تتغیرات نهایی low]]</f>
        <v>0</v>
      </c>
    </row>
    <row r="84" spans="1:35" x14ac:dyDescent="0.25">
      <c r="A84" s="1">
        <v>13</v>
      </c>
      <c r="B84" s="16">
        <v>1398</v>
      </c>
      <c r="C84" s="1" t="s">
        <v>10</v>
      </c>
      <c r="D84" s="1">
        <v>5066</v>
      </c>
      <c r="E84" s="1">
        <v>13714</v>
      </c>
      <c r="F84" s="1" t="s">
        <v>124</v>
      </c>
      <c r="G84" s="14">
        <v>8648</v>
      </c>
      <c r="H84" s="14">
        <v>8648</v>
      </c>
      <c r="I84" s="9">
        <v>1567</v>
      </c>
      <c r="J84" s="1" t="str">
        <f>Table1[[#This Row],[تفاوت نهایی open]] &amp; " + " &amp; Table1[[#This Row],[EPS]]</f>
        <v>8648 + 1567</v>
      </c>
      <c r="K84" s="5">
        <f t="shared" si="8"/>
        <v>10215</v>
      </c>
      <c r="L84" s="17" t="s">
        <v>345</v>
      </c>
      <c r="M84" s="17">
        <v>14337</v>
      </c>
      <c r="N84" s="25" t="str">
        <f t="shared" si="9"/>
        <v>14337-5142</v>
      </c>
      <c r="O84" s="26">
        <f t="shared" si="7"/>
        <v>9195</v>
      </c>
      <c r="P84" s="26">
        <v>9195</v>
      </c>
      <c r="Q84" s="9">
        <v>1567</v>
      </c>
      <c r="R84" s="25" t="str">
        <f>Table1[[#This Row],[EPS2]]&amp;"+"&amp;Table1[[#This Row],[تفاوت نهایی  close]]</f>
        <v>1567+9195</v>
      </c>
      <c r="S84" s="17">
        <f>Table1[[#This Row],[EPS2]]+Table1[[#This Row],[تفاوت نهایی  close]]</f>
        <v>10762</v>
      </c>
      <c r="T84" s="17" t="s">
        <v>370</v>
      </c>
      <c r="U84" s="17" t="s">
        <v>413</v>
      </c>
      <c r="V84" s="17" t="s">
        <v>594</v>
      </c>
      <c r="W84" s="26">
        <f>Table1[[#This Row],[اتنهایی high]]-Table1[[#This Row],[high ابتدایی]]</f>
        <v>9119</v>
      </c>
      <c r="X84" s="26">
        <f>Table1[[#This Row],[اتنهایی high]]-Table1[[#This Row],[high ابتدایی]]</f>
        <v>9119</v>
      </c>
      <c r="Y84" s="9">
        <v>1567</v>
      </c>
      <c r="Z84" s="17" t="s">
        <v>1050</v>
      </c>
      <c r="AA84" s="17">
        <f>[1]!Table1[[#This Row],[EPS3]]+[1]!Table1[[#This Row],[تغییرات  نهایی high]]</f>
        <v>10686</v>
      </c>
      <c r="AB84" s="17" t="s">
        <v>494</v>
      </c>
      <c r="AC84" s="17" t="s">
        <v>457</v>
      </c>
      <c r="AD84" s="17" t="s">
        <v>735</v>
      </c>
      <c r="AE84" s="26">
        <f>Table1[[#This Row],[انتهایی low]]-Table1[[#This Row],[ابتدایی low]]</f>
        <v>8299</v>
      </c>
      <c r="AF84" s="26">
        <v>8299</v>
      </c>
      <c r="AG84" s="9">
        <v>1567</v>
      </c>
      <c r="AH84" s="17" t="s">
        <v>888</v>
      </c>
      <c r="AI84" s="17">
        <f>[1]!Table1[[#This Row],[EPS4]]+[1]!Table1[[#This Row],[تتغیرات نهایی low]]</f>
        <v>9866</v>
      </c>
    </row>
    <row r="85" spans="1:35" x14ac:dyDescent="0.3">
      <c r="A85" s="1">
        <v>14</v>
      </c>
      <c r="B85" s="16">
        <v>1398</v>
      </c>
      <c r="C85" s="1" t="s">
        <v>8</v>
      </c>
      <c r="D85" s="1">
        <v>8911</v>
      </c>
      <c r="E85" s="1">
        <v>28393</v>
      </c>
      <c r="F85" s="1" t="s">
        <v>125</v>
      </c>
      <c r="G85" s="14">
        <v>19482</v>
      </c>
      <c r="H85" s="14">
        <v>19482</v>
      </c>
      <c r="I85" s="8">
        <v>0</v>
      </c>
      <c r="J85" s="1" t="str">
        <f>Table1[[#This Row],[تفاوت نهایی open]] &amp; " + " &amp; Table1[[#This Row],[EPS]]</f>
        <v>19482 + 0</v>
      </c>
      <c r="K85" s="5">
        <f t="shared" si="8"/>
        <v>19482</v>
      </c>
      <c r="L85" s="17" t="s">
        <v>346</v>
      </c>
      <c r="M85" s="17">
        <v>29811</v>
      </c>
      <c r="N85" s="25" t="str">
        <f t="shared" si="9"/>
        <v>29811-9058</v>
      </c>
      <c r="O85" s="26">
        <f t="shared" si="7"/>
        <v>20753</v>
      </c>
      <c r="P85" s="26">
        <v>20753</v>
      </c>
      <c r="Q85" s="8">
        <v>0</v>
      </c>
      <c r="R85" s="25" t="str">
        <f>Table1[[#This Row],[EPS2]]&amp;"+"&amp;Table1[[#This Row],[تفاوت نهایی  close]]</f>
        <v>0+20753</v>
      </c>
      <c r="S85" s="17">
        <f>Table1[[#This Row],[EPS2]]+Table1[[#This Row],[تفاوت نهایی  close]]</f>
        <v>20753</v>
      </c>
      <c r="T85" s="17" t="s">
        <v>372</v>
      </c>
      <c r="U85" s="17" t="s">
        <v>410</v>
      </c>
      <c r="V85" s="17" t="s">
        <v>595</v>
      </c>
      <c r="W85" s="26">
        <f>Table1[[#This Row],[اتنهایی high]]-Table1[[#This Row],[high ابتدایی]]</f>
        <v>31</v>
      </c>
      <c r="X85" s="26">
        <f>Table1[[#This Row],[اتنهایی high]]-Table1[[#This Row],[high ابتدایی]]</f>
        <v>31</v>
      </c>
      <c r="Y85" s="8">
        <v>0</v>
      </c>
      <c r="Z85" s="17" t="s">
        <v>1051</v>
      </c>
      <c r="AA85" s="17">
        <f>[1]!Table1[[#This Row],[EPS3]]+[1]!Table1[[#This Row],[تغییرات  نهایی high]]</f>
        <v>31</v>
      </c>
      <c r="AB85" s="17" t="s">
        <v>369</v>
      </c>
      <c r="AC85" s="17" t="s">
        <v>456</v>
      </c>
      <c r="AD85" s="17" t="s">
        <v>736</v>
      </c>
      <c r="AE85" s="26">
        <f>Table1[[#This Row],[انتهایی low]]-Table1[[#This Row],[ابتدایی low]]</f>
        <v>20700</v>
      </c>
      <c r="AF85" s="26">
        <v>20700</v>
      </c>
      <c r="AG85" s="8">
        <v>0</v>
      </c>
      <c r="AH85" s="17" t="s">
        <v>889</v>
      </c>
      <c r="AI85" s="17">
        <f>[1]!Table1[[#This Row],[EPS4]]+[1]!Table1[[#This Row],[تتغیرات نهایی low]]</f>
        <v>20700</v>
      </c>
    </row>
    <row r="86" spans="1:35" x14ac:dyDescent="0.3">
      <c r="A86" s="2" t="s">
        <v>0</v>
      </c>
      <c r="B86" s="15" t="s">
        <v>180</v>
      </c>
      <c r="C86" s="3" t="s">
        <v>1</v>
      </c>
      <c r="D86" s="3" t="s">
        <v>184</v>
      </c>
      <c r="E86" s="3" t="s">
        <v>185</v>
      </c>
      <c r="F86" s="3" t="s">
        <v>186</v>
      </c>
      <c r="G86" s="13" t="s">
        <v>187</v>
      </c>
      <c r="H86" s="13" t="s">
        <v>188</v>
      </c>
      <c r="I86" s="3" t="s">
        <v>181</v>
      </c>
      <c r="J86" s="3" t="s">
        <v>183</v>
      </c>
      <c r="K86" s="4" t="s">
        <v>182</v>
      </c>
      <c r="L86" s="18" t="s">
        <v>189</v>
      </c>
      <c r="M86" s="18" t="s">
        <v>190</v>
      </c>
      <c r="N86" s="18" t="s">
        <v>191</v>
      </c>
      <c r="O86" s="18" t="s">
        <v>335</v>
      </c>
      <c r="P86" s="18" t="s">
        <v>336</v>
      </c>
      <c r="Q86" s="3" t="s">
        <v>181</v>
      </c>
      <c r="R86" s="18" t="s">
        <v>338</v>
      </c>
      <c r="S86" s="21" t="s">
        <v>339</v>
      </c>
      <c r="T86" s="27" t="s">
        <v>359</v>
      </c>
      <c r="U86" s="27" t="s">
        <v>360</v>
      </c>
      <c r="V86" s="27" t="s">
        <v>361</v>
      </c>
      <c r="W86" s="27" t="s">
        <v>447</v>
      </c>
      <c r="X86" s="27" t="s">
        <v>362</v>
      </c>
      <c r="Y86" s="30" t="s">
        <v>983</v>
      </c>
      <c r="Z86" s="30" t="s">
        <v>807</v>
      </c>
      <c r="AA86" s="27" t="s">
        <v>984</v>
      </c>
      <c r="AB86" s="28" t="s">
        <v>448</v>
      </c>
      <c r="AC86" s="28" t="s">
        <v>449</v>
      </c>
      <c r="AD86" s="28" t="s">
        <v>450</v>
      </c>
      <c r="AE86" s="28" t="s">
        <v>451</v>
      </c>
      <c r="AF86" s="28" t="s">
        <v>452</v>
      </c>
      <c r="AG86" s="29" t="s">
        <v>821</v>
      </c>
      <c r="AH86" s="29" t="s">
        <v>810</v>
      </c>
      <c r="AI86" s="28" t="s">
        <v>822</v>
      </c>
    </row>
    <row r="87" spans="1:35" x14ac:dyDescent="0.25">
      <c r="A87" s="1">
        <v>1</v>
      </c>
      <c r="B87" s="16">
        <v>1399</v>
      </c>
      <c r="C87" s="1" t="s">
        <v>4</v>
      </c>
      <c r="D87" s="1">
        <v>7107</v>
      </c>
      <c r="E87" s="1">
        <v>24230</v>
      </c>
      <c r="F87" s="1" t="s">
        <v>99</v>
      </c>
      <c r="G87" s="14">
        <v>2278</v>
      </c>
      <c r="H87" s="14">
        <v>2278</v>
      </c>
      <c r="I87" s="9">
        <v>2834</v>
      </c>
      <c r="J87" s="1" t="str">
        <f>Table1[[#This Row],[تفاوت نهایی open]] &amp; " + " &amp; Table1[[#This Row],[EPS]]</f>
        <v>2278 + 2834</v>
      </c>
      <c r="K87" s="5">
        <f t="shared" ref="K87:K100" si="10">SUM(G87,I87)</f>
        <v>5112</v>
      </c>
      <c r="L87" s="17" t="s">
        <v>241</v>
      </c>
      <c r="M87" s="17">
        <v>24180</v>
      </c>
      <c r="N87" s="25" t="str">
        <f t="shared" si="9"/>
        <v>24180-7063</v>
      </c>
      <c r="O87" s="26">
        <f t="shared" si="7"/>
        <v>17117</v>
      </c>
      <c r="P87" s="26">
        <v>17117</v>
      </c>
      <c r="Q87" s="9">
        <v>2834</v>
      </c>
      <c r="R87" s="25" t="str">
        <f>Table1[[#This Row],[EPS2]]&amp;"+"&amp;Table1[[#This Row],[تفاوت نهایی  close]]</f>
        <v>2834+17117</v>
      </c>
      <c r="S87" s="17">
        <f>Table1[[#This Row],[EPS2]]+Table1[[#This Row],[تفاوت نهایی  close]]</f>
        <v>19951</v>
      </c>
      <c r="T87" s="17">
        <v>7299</v>
      </c>
      <c r="U87" s="17">
        <v>24900</v>
      </c>
      <c r="V87" s="17" t="s">
        <v>596</v>
      </c>
      <c r="W87" s="26">
        <f>Table1[[#This Row],[اتنهایی high]]-Table1[[#This Row],[high ابتدایی]]</f>
        <v>17601</v>
      </c>
      <c r="X87" s="26">
        <f>Table1[[#This Row],[اتنهایی high]]-Table1[[#This Row],[high ابتدایی]]</f>
        <v>17601</v>
      </c>
      <c r="Y87" s="9">
        <v>2834</v>
      </c>
      <c r="Z87" s="17" t="s">
        <v>1052</v>
      </c>
      <c r="AA87" s="17">
        <f>[1]!Table1[[#This Row],[EPS3]]+[1]!Table1[[#This Row],[تغییرات  نهایی high]]</f>
        <v>20435</v>
      </c>
      <c r="AB87" s="17">
        <v>6800</v>
      </c>
      <c r="AC87" s="17">
        <v>23810</v>
      </c>
      <c r="AD87" s="17" t="s">
        <v>737</v>
      </c>
      <c r="AE87" s="26">
        <f>Table1[[#This Row],[انتهایی low]]-Table1[[#This Row],[ابتدایی low]]</f>
        <v>17010</v>
      </c>
      <c r="AF87" s="26">
        <v>17010</v>
      </c>
      <c r="AG87" s="9">
        <v>2834</v>
      </c>
      <c r="AH87" s="17" t="s">
        <v>890</v>
      </c>
      <c r="AI87" s="17">
        <f>[1]!Table1[[#This Row],[EPS4]]+[1]!Table1[[#This Row],[تتغیرات نهایی low]]</f>
        <v>19844</v>
      </c>
    </row>
    <row r="88" spans="1:35" x14ac:dyDescent="0.25">
      <c r="A88" s="1">
        <v>2</v>
      </c>
      <c r="B88" s="16">
        <v>1399</v>
      </c>
      <c r="C88" s="1" t="s">
        <v>5</v>
      </c>
      <c r="D88" s="1">
        <v>5721</v>
      </c>
      <c r="E88" s="1">
        <v>13730</v>
      </c>
      <c r="F88" s="1" t="s">
        <v>100</v>
      </c>
      <c r="G88" s="14">
        <v>1004</v>
      </c>
      <c r="H88" s="14">
        <v>1004</v>
      </c>
      <c r="I88" s="9">
        <v>1723</v>
      </c>
      <c r="J88" s="1" t="str">
        <f>Table1[[#This Row],[تفاوت نهایی open]] &amp; " + " &amp; Table1[[#This Row],[EPS]]</f>
        <v>1004 + 1723</v>
      </c>
      <c r="K88" s="5">
        <f t="shared" si="10"/>
        <v>2727</v>
      </c>
      <c r="L88" s="17" t="s">
        <v>253</v>
      </c>
      <c r="M88" s="17">
        <v>13740</v>
      </c>
      <c r="N88" s="25" t="str">
        <f t="shared" si="9"/>
        <v>13740-5598</v>
      </c>
      <c r="O88" s="26">
        <f t="shared" si="7"/>
        <v>8142</v>
      </c>
      <c r="P88" s="26">
        <v>8142</v>
      </c>
      <c r="Q88" s="9">
        <v>1723</v>
      </c>
      <c r="R88" s="25" t="str">
        <f>Table1[[#This Row],[EPS2]]&amp;"+"&amp;Table1[[#This Row],[تفاوت نهایی  close]]</f>
        <v>1723+8142</v>
      </c>
      <c r="S88" s="17">
        <f>Table1[[#This Row],[EPS2]]+Table1[[#This Row],[تفاوت نهایی  close]]</f>
        <v>9865</v>
      </c>
      <c r="T88" s="17">
        <v>5900</v>
      </c>
      <c r="U88" s="17">
        <v>14140</v>
      </c>
      <c r="V88" s="17" t="s">
        <v>597</v>
      </c>
      <c r="W88" s="26">
        <f>Table1[[#This Row],[اتنهایی high]]-Table1[[#This Row],[high ابتدایی]]</f>
        <v>8240</v>
      </c>
      <c r="X88" s="26">
        <f>Table1[[#This Row],[اتنهایی high]]-Table1[[#This Row],[high ابتدایی]]</f>
        <v>8240</v>
      </c>
      <c r="Y88" s="9">
        <v>1723</v>
      </c>
      <c r="Z88" s="17" t="s">
        <v>1053</v>
      </c>
      <c r="AA88" s="17">
        <f>[1]!Table1[[#This Row],[EPS3]]+[1]!Table1[[#This Row],[تغییرات  نهایی high]]</f>
        <v>9963</v>
      </c>
      <c r="AB88" s="17">
        <v>5435</v>
      </c>
      <c r="AC88" s="17">
        <v>13460</v>
      </c>
      <c r="AD88" s="17" t="s">
        <v>738</v>
      </c>
      <c r="AE88" s="26">
        <f>Table1[[#This Row],[انتهایی low]]-Table1[[#This Row],[ابتدایی low]]</f>
        <v>8025</v>
      </c>
      <c r="AF88" s="26">
        <v>8025</v>
      </c>
      <c r="AG88" s="9">
        <v>1723</v>
      </c>
      <c r="AH88" s="17" t="s">
        <v>891</v>
      </c>
      <c r="AI88" s="17">
        <f>[1]!Table1[[#This Row],[EPS4]]+[1]!Table1[[#This Row],[تتغیرات نهایی low]]</f>
        <v>9748</v>
      </c>
    </row>
    <row r="89" spans="1:35" x14ac:dyDescent="0.25">
      <c r="A89" s="1">
        <v>3</v>
      </c>
      <c r="B89" s="16">
        <v>1399</v>
      </c>
      <c r="C89" s="1" t="s">
        <v>6</v>
      </c>
      <c r="D89" s="1">
        <v>10414</v>
      </c>
      <c r="E89" s="1">
        <v>20060</v>
      </c>
      <c r="F89" s="1" t="s">
        <v>101</v>
      </c>
      <c r="G89" s="14">
        <v>1593</v>
      </c>
      <c r="H89" s="14">
        <v>1593</v>
      </c>
      <c r="I89" s="9">
        <v>1903</v>
      </c>
      <c r="J89" s="1" t="str">
        <f>Table1[[#This Row],[تفاوت نهایی open]] &amp; " + " &amp; Table1[[#This Row],[EPS]]</f>
        <v>1593 + 1903</v>
      </c>
      <c r="K89" s="5">
        <f t="shared" si="10"/>
        <v>3496</v>
      </c>
      <c r="L89" s="17" t="s">
        <v>265</v>
      </c>
      <c r="M89" s="17">
        <v>20070</v>
      </c>
      <c r="N89" s="25" t="str">
        <f t="shared" si="9"/>
        <v>20070-9931</v>
      </c>
      <c r="O89" s="26">
        <f t="shared" si="7"/>
        <v>10139</v>
      </c>
      <c r="P89" s="26">
        <v>10139</v>
      </c>
      <c r="Q89" s="9">
        <v>1903</v>
      </c>
      <c r="R89" s="25" t="str">
        <f>Table1[[#This Row],[EPS2]]&amp;"+"&amp;Table1[[#This Row],[تفاوت نهایی  close]]</f>
        <v>1903+10139</v>
      </c>
      <c r="S89" s="17">
        <f>Table1[[#This Row],[EPS2]]+Table1[[#This Row],[تفاوت نهایی  close]]</f>
        <v>12042</v>
      </c>
      <c r="T89" s="17">
        <v>10688</v>
      </c>
      <c r="U89" s="17">
        <v>20590</v>
      </c>
      <c r="V89" s="17" t="s">
        <v>598</v>
      </c>
      <c r="W89" s="26">
        <f>Table1[[#This Row],[اتنهایی high]]-Table1[[#This Row],[high ابتدایی]]</f>
        <v>9902</v>
      </c>
      <c r="X89" s="26">
        <f>Table1[[#This Row],[اتنهایی high]]-Table1[[#This Row],[high ابتدایی]]</f>
        <v>9902</v>
      </c>
      <c r="Y89" s="9">
        <v>1903</v>
      </c>
      <c r="Z89" s="17" t="s">
        <v>1054</v>
      </c>
      <c r="AA89" s="17">
        <f>[1]!Table1[[#This Row],[EPS3]]+[1]!Table1[[#This Row],[تغییرات  نهایی high]]</f>
        <v>11805</v>
      </c>
      <c r="AB89" s="17">
        <v>9894</v>
      </c>
      <c r="AC89" s="17">
        <v>19660</v>
      </c>
      <c r="AD89" s="17" t="s">
        <v>739</v>
      </c>
      <c r="AE89" s="26">
        <f>Table1[[#This Row],[انتهایی low]]-Table1[[#This Row],[ابتدایی low]]</f>
        <v>9766</v>
      </c>
      <c r="AF89" s="26">
        <v>9766</v>
      </c>
      <c r="AG89" s="9">
        <v>1903</v>
      </c>
      <c r="AH89" s="17" t="s">
        <v>892</v>
      </c>
      <c r="AI89" s="17">
        <f>[1]!Table1[[#This Row],[EPS4]]+[1]!Table1[[#This Row],[تتغیرات نهایی low]]</f>
        <v>11669</v>
      </c>
    </row>
    <row r="90" spans="1:35" x14ac:dyDescent="0.25">
      <c r="A90" s="1">
        <v>4</v>
      </c>
      <c r="B90" s="16">
        <v>1399</v>
      </c>
      <c r="C90" s="1" t="s">
        <v>9</v>
      </c>
      <c r="D90" s="1">
        <v>91727</v>
      </c>
      <c r="E90" s="1">
        <v>240010</v>
      </c>
      <c r="F90" s="1" t="s">
        <v>102</v>
      </c>
      <c r="G90" s="14">
        <v>68634</v>
      </c>
      <c r="H90" s="14">
        <v>68634</v>
      </c>
      <c r="I90" s="9">
        <v>712</v>
      </c>
      <c r="J90" s="1" t="str">
        <f>Table1[[#This Row],[تفاوت نهایی open]] &amp; " + " &amp; Table1[[#This Row],[EPS]]</f>
        <v>68634 + 712</v>
      </c>
      <c r="K90" s="5">
        <f t="shared" si="10"/>
        <v>69346</v>
      </c>
      <c r="L90" s="17" t="s">
        <v>277</v>
      </c>
      <c r="M90" s="17">
        <v>240010</v>
      </c>
      <c r="N90" s="25" t="str">
        <f t="shared" si="9"/>
        <v>240010-91657</v>
      </c>
      <c r="O90" s="26">
        <f t="shared" si="7"/>
        <v>148353</v>
      </c>
      <c r="P90" s="26">
        <v>148353</v>
      </c>
      <c r="Q90" s="9">
        <v>712</v>
      </c>
      <c r="R90" s="25" t="str">
        <f>Table1[[#This Row],[EPS2]]&amp;"+"&amp;Table1[[#This Row],[تفاوت نهایی  close]]</f>
        <v>712+148353</v>
      </c>
      <c r="S90" s="17">
        <f>Table1[[#This Row],[EPS2]]+Table1[[#This Row],[تفاوت نهایی  close]]</f>
        <v>149065</v>
      </c>
      <c r="T90" s="17">
        <v>92799</v>
      </c>
      <c r="U90" s="17" t="s">
        <v>371</v>
      </c>
      <c r="V90" s="17" t="s">
        <v>599</v>
      </c>
      <c r="W90" s="26">
        <f>Table1[[#This Row],[اتنهایی high]]-Table1[[#This Row],[high ابتدایی]]</f>
        <v>-92799</v>
      </c>
      <c r="X90" s="26">
        <f>Table1[[#This Row],[اتنهایی high]]-Table1[[#This Row],[high ابتدایی]]</f>
        <v>-92799</v>
      </c>
      <c r="Y90" s="9">
        <v>712</v>
      </c>
      <c r="Z90" s="17" t="s">
        <v>1055</v>
      </c>
      <c r="AA90" s="17">
        <f>[1]!Table1[[#This Row],[EPS3]]+[1]!Table1[[#This Row],[تغییرات  نهایی high]]</f>
        <v>-92087</v>
      </c>
      <c r="AB90" s="17" t="s">
        <v>498</v>
      </c>
      <c r="AC90" s="17" t="s">
        <v>371</v>
      </c>
      <c r="AD90" s="17" t="s">
        <v>599</v>
      </c>
      <c r="AE90" s="26">
        <f>Table1[[#This Row],[انتهایی low]]-Table1[[#This Row],[ابتدایی low]]</f>
        <v>-88900</v>
      </c>
      <c r="AF90" s="26">
        <v>-88900</v>
      </c>
      <c r="AG90" s="9">
        <v>712</v>
      </c>
      <c r="AH90" s="17" t="s">
        <v>893</v>
      </c>
      <c r="AI90" s="17">
        <f>[1]!Table1[[#This Row],[EPS4]]+[1]!Table1[[#This Row],[تتغیرات نهایی low]]</f>
        <v>-88188</v>
      </c>
    </row>
    <row r="91" spans="1:35" x14ac:dyDescent="0.25">
      <c r="A91" s="1">
        <v>5</v>
      </c>
      <c r="B91" s="16">
        <v>1399</v>
      </c>
      <c r="C91" s="1" t="s">
        <v>11</v>
      </c>
      <c r="D91" s="1">
        <v>28154</v>
      </c>
      <c r="E91" s="1">
        <v>13570</v>
      </c>
      <c r="F91" s="1" t="s">
        <v>103</v>
      </c>
      <c r="G91" s="14">
        <v>15290</v>
      </c>
      <c r="H91" s="14">
        <v>15290</v>
      </c>
      <c r="I91" s="9">
        <v>1347</v>
      </c>
      <c r="J91" s="1" t="str">
        <f>Table1[[#This Row],[تفاوت نهایی open]] &amp; " + " &amp; Table1[[#This Row],[EPS]]</f>
        <v>15290 + 1347</v>
      </c>
      <c r="K91" s="5">
        <f t="shared" si="10"/>
        <v>16637</v>
      </c>
      <c r="L91" s="17" t="s">
        <v>289</v>
      </c>
      <c r="M91" s="17">
        <v>13420</v>
      </c>
      <c r="N91" s="25" t="str">
        <f t="shared" si="9"/>
        <v>13420-26807</v>
      </c>
      <c r="O91" s="26">
        <f t="shared" si="7"/>
        <v>-13387</v>
      </c>
      <c r="P91" s="26">
        <v>-13387</v>
      </c>
      <c r="Q91" s="9">
        <v>1347</v>
      </c>
      <c r="R91" s="25" t="str">
        <f>Table1[[#This Row],[EPS2]]&amp;"+"&amp;Table1[[#This Row],[تفاوت نهایی  close]]</f>
        <v>1347+-13387</v>
      </c>
      <c r="S91" s="17">
        <f>Table1[[#This Row],[EPS2]]+Table1[[#This Row],[تفاوت نهایی  close]]</f>
        <v>-12040</v>
      </c>
      <c r="T91" s="17" t="s">
        <v>377</v>
      </c>
      <c r="U91" s="17">
        <v>13890</v>
      </c>
      <c r="V91" s="17" t="s">
        <v>600</v>
      </c>
      <c r="W91" s="26">
        <f>Table1[[#This Row],[اتنهایی high]]-Table1[[#This Row],[high ابتدایی]]</f>
        <v>-14264</v>
      </c>
      <c r="X91" s="26">
        <f>Table1[[#This Row],[اتنهایی high]]-Table1[[#This Row],[high ابتدایی]]</f>
        <v>-14264</v>
      </c>
      <c r="Y91" s="9">
        <v>1347</v>
      </c>
      <c r="Z91" s="17" t="s">
        <v>1056</v>
      </c>
      <c r="AA91" s="17">
        <f>[1]!Table1[[#This Row],[EPS3]]+[1]!Table1[[#This Row],[تغییرات  نهایی high]]</f>
        <v>-12917</v>
      </c>
      <c r="AB91" s="17">
        <v>26747</v>
      </c>
      <c r="AC91" s="17">
        <v>13300</v>
      </c>
      <c r="AD91" s="17" t="s">
        <v>740</v>
      </c>
      <c r="AE91" s="26">
        <f>Table1[[#This Row],[انتهایی low]]-Table1[[#This Row],[ابتدایی low]]</f>
        <v>-13447</v>
      </c>
      <c r="AF91" s="26">
        <v>-13447</v>
      </c>
      <c r="AG91" s="9">
        <v>1347</v>
      </c>
      <c r="AH91" s="17" t="s">
        <v>894</v>
      </c>
      <c r="AI91" s="17">
        <f>[1]!Table1[[#This Row],[EPS4]]+[1]!Table1[[#This Row],[تتغیرات نهایی low]]</f>
        <v>-12100</v>
      </c>
    </row>
    <row r="92" spans="1:35" x14ac:dyDescent="0.25">
      <c r="A92" s="1">
        <v>6</v>
      </c>
      <c r="B92" s="16">
        <v>1399</v>
      </c>
      <c r="C92" s="1" t="s">
        <v>12</v>
      </c>
      <c r="D92" s="1">
        <v>15456</v>
      </c>
      <c r="E92" s="1">
        <v>29150</v>
      </c>
      <c r="F92" s="1" t="s">
        <v>104</v>
      </c>
      <c r="G92" s="14">
        <v>9720</v>
      </c>
      <c r="H92" s="14">
        <v>9720</v>
      </c>
      <c r="I92" s="10">
        <v>2511</v>
      </c>
      <c r="J92" s="1" t="str">
        <f>Table1[[#This Row],[تفاوت نهایی open]] &amp; " + " &amp; Table1[[#This Row],[EPS]]</f>
        <v>9720 + 2511</v>
      </c>
      <c r="K92" s="5">
        <f t="shared" si="10"/>
        <v>12231</v>
      </c>
      <c r="L92" s="17" t="s">
        <v>301</v>
      </c>
      <c r="M92" s="17">
        <v>30490</v>
      </c>
      <c r="N92" s="25" t="str">
        <f t="shared" si="9"/>
        <v>30490-15021</v>
      </c>
      <c r="O92" s="26">
        <f t="shared" si="7"/>
        <v>15469</v>
      </c>
      <c r="P92" s="26">
        <v>15469</v>
      </c>
      <c r="Q92" s="10">
        <v>2511</v>
      </c>
      <c r="R92" s="25" t="str">
        <f>Table1[[#This Row],[EPS2]]&amp;"+"&amp;Table1[[#This Row],[تفاوت نهایی  close]]</f>
        <v>2511+15469</v>
      </c>
      <c r="S92" s="17">
        <f>Table1[[#This Row],[EPS2]]+Table1[[#This Row],[تفاوت نهایی  close]]</f>
        <v>17980</v>
      </c>
      <c r="T92" s="17">
        <v>16170</v>
      </c>
      <c r="U92" s="17">
        <v>30890</v>
      </c>
      <c r="V92" s="17" t="s">
        <v>601</v>
      </c>
      <c r="W92" s="26">
        <f>Table1[[#This Row],[اتنهایی high]]-Table1[[#This Row],[high ابتدایی]]</f>
        <v>14720</v>
      </c>
      <c r="X92" s="26">
        <f>Table1[[#This Row],[اتنهایی high]]-Table1[[#This Row],[high ابتدایی]]</f>
        <v>14720</v>
      </c>
      <c r="Y92" s="10">
        <v>2511</v>
      </c>
      <c r="Z92" s="17" t="s">
        <v>1057</v>
      </c>
      <c r="AA92" s="17">
        <f>[1]!Table1[[#This Row],[EPS3]]+[1]!Table1[[#This Row],[تغییرات  نهایی high]]</f>
        <v>17231</v>
      </c>
      <c r="AB92" s="17">
        <v>14684</v>
      </c>
      <c r="AC92" s="17">
        <v>29540</v>
      </c>
      <c r="AD92" s="17" t="s">
        <v>741</v>
      </c>
      <c r="AE92" s="26">
        <f>Table1[[#This Row],[انتهایی low]]-Table1[[#This Row],[ابتدایی low]]</f>
        <v>14856</v>
      </c>
      <c r="AF92" s="26">
        <v>14856</v>
      </c>
      <c r="AG92" s="10">
        <v>2511</v>
      </c>
      <c r="AH92" s="17" t="s">
        <v>895</v>
      </c>
      <c r="AI92" s="17">
        <f>[1]!Table1[[#This Row],[EPS4]]+[1]!Table1[[#This Row],[تتغیرات نهایی low]]</f>
        <v>17367</v>
      </c>
    </row>
    <row r="93" spans="1:35" x14ac:dyDescent="0.25">
      <c r="A93" s="1">
        <v>7</v>
      </c>
      <c r="B93" s="16">
        <v>1399</v>
      </c>
      <c r="C93" s="1" t="s">
        <v>16</v>
      </c>
      <c r="D93" s="1">
        <v>12572</v>
      </c>
      <c r="E93" s="1">
        <v>16466</v>
      </c>
      <c r="F93" s="1" t="s">
        <v>105</v>
      </c>
      <c r="G93" s="14">
        <v>9724</v>
      </c>
      <c r="H93" s="14">
        <v>9724</v>
      </c>
      <c r="I93" s="10">
        <v>1040</v>
      </c>
      <c r="J93" s="1" t="str">
        <f>Table1[[#This Row],[تفاوت نهایی open]] &amp; " + " &amp; Table1[[#This Row],[EPS]]</f>
        <v>9724 + 1040</v>
      </c>
      <c r="K93" s="5">
        <f t="shared" si="10"/>
        <v>10764</v>
      </c>
      <c r="L93" s="17" t="s">
        <v>313</v>
      </c>
      <c r="M93" s="17">
        <v>16714</v>
      </c>
      <c r="N93" s="25" t="str">
        <f t="shared" si="9"/>
        <v>16714-12503</v>
      </c>
      <c r="O93" s="26">
        <f t="shared" si="7"/>
        <v>4211</v>
      </c>
      <c r="P93" s="26">
        <v>4211</v>
      </c>
      <c r="Q93" s="10">
        <v>1040</v>
      </c>
      <c r="R93" s="25" t="str">
        <f>Table1[[#This Row],[EPS2]]&amp;"+"&amp;Table1[[#This Row],[تفاوت نهایی  close]]</f>
        <v>1040+4211</v>
      </c>
      <c r="S93" s="17">
        <f>Table1[[#This Row],[EPS2]]+Table1[[#This Row],[تفاوت نهایی  close]]</f>
        <v>5251</v>
      </c>
      <c r="T93" s="17" t="s">
        <v>378</v>
      </c>
      <c r="U93" s="17">
        <v>17100</v>
      </c>
      <c r="V93" s="17" t="s">
        <v>602</v>
      </c>
      <c r="W93" s="26">
        <f>Table1[[#This Row],[اتنهایی high]]-Table1[[#This Row],[high ابتدایی]]</f>
        <v>4365</v>
      </c>
      <c r="X93" s="26">
        <f>Table1[[#This Row],[اتنهایی high]]-Table1[[#This Row],[high ابتدایی]]</f>
        <v>4365</v>
      </c>
      <c r="Y93" s="10">
        <v>1040</v>
      </c>
      <c r="Z93" s="17" t="s">
        <v>1058</v>
      </c>
      <c r="AA93" s="17">
        <f>[1]!Table1[[#This Row],[EPS3]]+[1]!Table1[[#This Row],[تغییرات  نهایی high]]</f>
        <v>5405</v>
      </c>
      <c r="AB93" s="17">
        <v>12195</v>
      </c>
      <c r="AC93" s="17">
        <v>16149</v>
      </c>
      <c r="AD93" s="17" t="s">
        <v>742</v>
      </c>
      <c r="AE93" s="26">
        <f>Table1[[#This Row],[انتهایی low]]-Table1[[#This Row],[ابتدایی low]]</f>
        <v>3954</v>
      </c>
      <c r="AF93" s="26">
        <v>3954</v>
      </c>
      <c r="AG93" s="10">
        <v>1040</v>
      </c>
      <c r="AH93" s="17" t="s">
        <v>896</v>
      </c>
      <c r="AI93" s="17">
        <f>[1]!Table1[[#This Row],[EPS4]]+[1]!Table1[[#This Row],[تتغیرات نهایی low]]</f>
        <v>4994</v>
      </c>
    </row>
    <row r="94" spans="1:35" x14ac:dyDescent="0.25">
      <c r="A94" s="1">
        <v>8</v>
      </c>
      <c r="B94" s="16">
        <v>1399</v>
      </c>
      <c r="C94" s="1" t="s">
        <v>17</v>
      </c>
      <c r="D94" s="1">
        <v>52602</v>
      </c>
      <c r="E94" s="1">
        <v>86190</v>
      </c>
      <c r="F94" s="1" t="s">
        <v>106</v>
      </c>
      <c r="G94" s="14">
        <v>43584</v>
      </c>
      <c r="H94" s="14">
        <v>43584</v>
      </c>
      <c r="I94" s="9">
        <v>6519</v>
      </c>
      <c r="J94" s="1" t="str">
        <f>Table1[[#This Row],[تفاوت نهایی open]] &amp; " + " &amp; Table1[[#This Row],[EPS]]</f>
        <v>43584 + 6519</v>
      </c>
      <c r="K94" s="5">
        <f t="shared" si="10"/>
        <v>50103</v>
      </c>
      <c r="L94" s="17" t="s">
        <v>228</v>
      </c>
      <c r="M94" s="17">
        <v>84910</v>
      </c>
      <c r="N94" s="25" t="str">
        <f t="shared" si="9"/>
        <v>84910-50062</v>
      </c>
      <c r="O94" s="26">
        <f t="shared" si="7"/>
        <v>34848</v>
      </c>
      <c r="P94" s="26">
        <v>34848</v>
      </c>
      <c r="Q94" s="9">
        <v>6519</v>
      </c>
      <c r="R94" s="25" t="str">
        <f>Table1[[#This Row],[EPS2]]&amp;"+"&amp;Table1[[#This Row],[تفاوت نهایی  close]]</f>
        <v>6519+34848</v>
      </c>
      <c r="S94" s="17">
        <f>Table1[[#This Row],[EPS2]]+Table1[[#This Row],[تفاوت نهایی  close]]</f>
        <v>41367</v>
      </c>
      <c r="T94" s="17">
        <v>52551</v>
      </c>
      <c r="U94" s="17">
        <v>84470</v>
      </c>
      <c r="V94" s="17" t="s">
        <v>603</v>
      </c>
      <c r="W94" s="26">
        <f>Table1[[#This Row],[اتنهایی high]]-Table1[[#This Row],[high ابتدایی]]</f>
        <v>31919</v>
      </c>
      <c r="X94" s="26">
        <f>Table1[[#This Row],[اتنهایی high]]-Table1[[#This Row],[high ابتدایی]]</f>
        <v>31919</v>
      </c>
      <c r="Y94" s="9">
        <v>6519</v>
      </c>
      <c r="Z94" s="17" t="s">
        <v>1059</v>
      </c>
      <c r="AA94" s="17">
        <f>[1]!Table1[[#This Row],[EPS3]]+[1]!Table1[[#This Row],[تغییرات  نهایی high]]</f>
        <v>38438</v>
      </c>
      <c r="AB94" s="17">
        <v>49972</v>
      </c>
      <c r="AC94" s="17">
        <v>84470</v>
      </c>
      <c r="AD94" s="17" t="s">
        <v>603</v>
      </c>
      <c r="AE94" s="26">
        <f>Table1[[#This Row],[انتهایی low]]-Table1[[#This Row],[ابتدایی low]]</f>
        <v>34498</v>
      </c>
      <c r="AF94" s="26">
        <v>34498</v>
      </c>
      <c r="AG94" s="9">
        <v>6519</v>
      </c>
      <c r="AH94" s="17" t="s">
        <v>897</v>
      </c>
      <c r="AI94" s="17">
        <f>[1]!Table1[[#This Row],[EPS4]]+[1]!Table1[[#This Row],[تتغیرات نهایی low]]</f>
        <v>41017</v>
      </c>
    </row>
    <row r="95" spans="1:35" x14ac:dyDescent="0.25">
      <c r="A95" s="1">
        <v>9</v>
      </c>
      <c r="B95" s="16">
        <v>1399</v>
      </c>
      <c r="C95" s="1" t="s">
        <v>18</v>
      </c>
      <c r="D95" s="1">
        <v>30765</v>
      </c>
      <c r="E95" s="1">
        <v>52690</v>
      </c>
      <c r="F95" s="1" t="s">
        <v>107</v>
      </c>
      <c r="G95" s="14">
        <v>186</v>
      </c>
      <c r="H95" s="14">
        <v>186</v>
      </c>
      <c r="I95" s="9">
        <v>109</v>
      </c>
      <c r="J95" s="1" t="str">
        <f>Table1[[#This Row],[تفاوت نهایی open]] &amp; " + " &amp; Table1[[#This Row],[EPS]]</f>
        <v>186 + 109</v>
      </c>
      <c r="K95" s="5">
        <f t="shared" si="10"/>
        <v>295</v>
      </c>
      <c r="L95" s="17" t="s">
        <v>214</v>
      </c>
      <c r="M95" s="17">
        <v>52000</v>
      </c>
      <c r="N95" s="25" t="str">
        <f t="shared" si="9"/>
        <v>52000-31107</v>
      </c>
      <c r="O95" s="26">
        <f t="shared" si="7"/>
        <v>20893</v>
      </c>
      <c r="P95" s="26">
        <v>20893</v>
      </c>
      <c r="Q95" s="9">
        <v>109</v>
      </c>
      <c r="R95" s="25" t="str">
        <f>Table1[[#This Row],[EPS2]]&amp;"+"&amp;Table1[[#This Row],[تفاوت نهایی  close]]</f>
        <v>109+20893</v>
      </c>
      <c r="S95" s="17">
        <f>Table1[[#This Row],[EPS2]]+Table1[[#This Row],[تفاوت نهایی  close]]</f>
        <v>21002</v>
      </c>
      <c r="T95" s="17">
        <v>32000</v>
      </c>
      <c r="U95" s="17">
        <v>53670</v>
      </c>
      <c r="V95" s="17" t="s">
        <v>604</v>
      </c>
      <c r="W95" s="26">
        <f>Table1[[#This Row],[اتنهایی high]]-Table1[[#This Row],[high ابتدایی]]</f>
        <v>21670</v>
      </c>
      <c r="X95" s="26">
        <f>Table1[[#This Row],[اتنهایی high]]-Table1[[#This Row],[high ابتدایی]]</f>
        <v>21670</v>
      </c>
      <c r="Y95" s="9">
        <v>109</v>
      </c>
      <c r="Z95" s="17" t="s">
        <v>1060</v>
      </c>
      <c r="AA95" s="17">
        <f>[1]!Table1[[#This Row],[EPS3]]+[1]!Table1[[#This Row],[تغییرات  نهایی high]]</f>
        <v>21779</v>
      </c>
      <c r="AB95" s="17">
        <v>29563</v>
      </c>
      <c r="AC95" s="17">
        <v>51640</v>
      </c>
      <c r="AD95" s="17" t="s">
        <v>743</v>
      </c>
      <c r="AE95" s="26">
        <f>Table1[[#This Row],[انتهایی low]]-Table1[[#This Row],[ابتدایی low]]</f>
        <v>22077</v>
      </c>
      <c r="AF95" s="26">
        <v>22077</v>
      </c>
      <c r="AG95" s="9">
        <v>109</v>
      </c>
      <c r="AH95" s="17" t="s">
        <v>898</v>
      </c>
      <c r="AI95" s="17">
        <f>[1]!Table1[[#This Row],[EPS4]]+[1]!Table1[[#This Row],[تتغیرات نهایی low]]</f>
        <v>22186</v>
      </c>
    </row>
    <row r="96" spans="1:35" x14ac:dyDescent="0.25">
      <c r="A96" s="1">
        <v>10</v>
      </c>
      <c r="B96" s="16">
        <v>1399</v>
      </c>
      <c r="C96" s="1" t="s">
        <v>19</v>
      </c>
      <c r="D96" s="1">
        <v>40321</v>
      </c>
      <c r="E96" s="1">
        <v>131669</v>
      </c>
      <c r="F96" s="1" t="s">
        <v>108</v>
      </c>
      <c r="G96" s="14">
        <v>34243</v>
      </c>
      <c r="H96" s="14">
        <v>34243</v>
      </c>
      <c r="I96" s="9">
        <v>456</v>
      </c>
      <c r="J96" s="1" t="str">
        <f>Table1[[#This Row],[تفاوت نهایی open]] &amp; " + " &amp; Table1[[#This Row],[EPS]]</f>
        <v>34243 + 456</v>
      </c>
      <c r="K96" s="5">
        <f t="shared" si="10"/>
        <v>34699</v>
      </c>
      <c r="L96" s="17" t="s">
        <v>202</v>
      </c>
      <c r="M96" s="17">
        <v>131208</v>
      </c>
      <c r="N96" s="25" t="str">
        <f t="shared" si="9"/>
        <v>131208-40313</v>
      </c>
      <c r="O96" s="26">
        <f t="shared" si="7"/>
        <v>90895</v>
      </c>
      <c r="P96" s="26">
        <v>90895</v>
      </c>
      <c r="Q96" s="9">
        <v>456</v>
      </c>
      <c r="R96" s="25" t="str">
        <f>Table1[[#This Row],[EPS2]]&amp;"+"&amp;Table1[[#This Row],[تفاوت نهایی  close]]</f>
        <v>456+90895</v>
      </c>
      <c r="S96" s="17">
        <f>Table1[[#This Row],[EPS2]]+Table1[[#This Row],[تفاوت نهایی  close]]</f>
        <v>91351</v>
      </c>
      <c r="T96" s="17">
        <v>39112</v>
      </c>
      <c r="U96" s="17">
        <v>134800</v>
      </c>
      <c r="V96" s="17" t="s">
        <v>605</v>
      </c>
      <c r="W96" s="26">
        <f>Table1[[#This Row],[اتنهایی high]]-Table1[[#This Row],[high ابتدایی]]</f>
        <v>95688</v>
      </c>
      <c r="X96" s="26">
        <f>Table1[[#This Row],[اتنهایی high]]-Table1[[#This Row],[high ابتدایی]]</f>
        <v>95688</v>
      </c>
      <c r="Y96" s="9">
        <v>456</v>
      </c>
      <c r="Z96" s="17" t="s">
        <v>1061</v>
      </c>
      <c r="AA96" s="17">
        <f>[1]!Table1[[#This Row],[EPS3]]+[1]!Table1[[#This Row],[تغییرات  نهایی high]]</f>
        <v>96144</v>
      </c>
      <c r="AB96" s="17">
        <v>39112</v>
      </c>
      <c r="AC96" s="17">
        <v>129036</v>
      </c>
      <c r="AD96" s="17" t="s">
        <v>744</v>
      </c>
      <c r="AE96" s="26">
        <f>Table1[[#This Row],[انتهایی low]]-Table1[[#This Row],[ابتدایی low]]</f>
        <v>89924</v>
      </c>
      <c r="AF96" s="26">
        <v>89924</v>
      </c>
      <c r="AG96" s="9">
        <v>456</v>
      </c>
      <c r="AH96" s="17" t="s">
        <v>899</v>
      </c>
      <c r="AI96" s="17">
        <f>[1]!Table1[[#This Row],[EPS4]]+[1]!Table1[[#This Row],[تتغیرات نهایی low]]</f>
        <v>90380</v>
      </c>
    </row>
    <row r="97" spans="1:35" x14ac:dyDescent="0.25">
      <c r="A97" s="1">
        <v>11</v>
      </c>
      <c r="B97" s="16">
        <v>1399</v>
      </c>
      <c r="C97" s="1" t="s">
        <v>7</v>
      </c>
      <c r="D97" s="1">
        <v>5407</v>
      </c>
      <c r="E97" s="1">
        <v>11910</v>
      </c>
      <c r="F97" s="1" t="s">
        <v>109</v>
      </c>
      <c r="G97" s="14">
        <v>4274</v>
      </c>
      <c r="H97" s="14">
        <v>4274</v>
      </c>
      <c r="I97" s="10">
        <v>0</v>
      </c>
      <c r="J97" s="1" t="str">
        <f>Table1[[#This Row],[تفاوت نهایی open]] &amp; " + " &amp; Table1[[#This Row],[EPS]]</f>
        <v>4274 + 0</v>
      </c>
      <c r="K97" s="5">
        <f t="shared" si="10"/>
        <v>4274</v>
      </c>
      <c r="L97" s="17" t="s">
        <v>319</v>
      </c>
      <c r="M97" s="17">
        <v>11990</v>
      </c>
      <c r="N97" s="25" t="str">
        <f t="shared" si="9"/>
        <v>11990-5288</v>
      </c>
      <c r="O97" s="26">
        <f t="shared" si="7"/>
        <v>6702</v>
      </c>
      <c r="P97" s="26">
        <v>6702</v>
      </c>
      <c r="Q97" s="10">
        <v>0</v>
      </c>
      <c r="R97" s="25" t="str">
        <f>Table1[[#This Row],[EPS2]]&amp;"+"&amp;Table1[[#This Row],[تفاوت نهایی  close]]</f>
        <v>0+6702</v>
      </c>
      <c r="S97" s="17">
        <f>Table1[[#This Row],[EPS2]]+Table1[[#This Row],[تفاوت نهایی  close]]</f>
        <v>6702</v>
      </c>
      <c r="T97" s="17" t="s">
        <v>374</v>
      </c>
      <c r="U97" s="17" t="s">
        <v>414</v>
      </c>
      <c r="V97" s="17" t="s">
        <v>606</v>
      </c>
      <c r="W97" s="26">
        <f>Table1[[#This Row],[اتنهایی high]]-Table1[[#This Row],[high ابتدایی]]</f>
        <v>6930</v>
      </c>
      <c r="X97" s="26">
        <f>Table1[[#This Row],[اتنهایی high]]-Table1[[#This Row],[high ابتدایی]]</f>
        <v>6930</v>
      </c>
      <c r="Y97" s="10">
        <v>0</v>
      </c>
      <c r="Z97" s="17" t="s">
        <v>1062</v>
      </c>
      <c r="AA97" s="17">
        <f>[1]!Table1[[#This Row],[EPS3]]+[1]!Table1[[#This Row],[تغییرات  نهایی high]]</f>
        <v>6930</v>
      </c>
      <c r="AB97" s="17" t="s">
        <v>496</v>
      </c>
      <c r="AC97" s="17" t="s">
        <v>459</v>
      </c>
      <c r="AD97" s="17" t="s">
        <v>745</v>
      </c>
      <c r="AE97" s="26">
        <f>Table1[[#This Row],[انتهایی low]]-Table1[[#This Row],[ابتدایی low]]</f>
        <v>6570</v>
      </c>
      <c r="AF97" s="26">
        <v>6570</v>
      </c>
      <c r="AG97" s="10">
        <v>0</v>
      </c>
      <c r="AH97" s="17" t="s">
        <v>900</v>
      </c>
      <c r="AI97" s="17">
        <f>[1]!Table1[[#This Row],[EPS4]]+[1]!Table1[[#This Row],[تتغیرات نهایی low]]</f>
        <v>6570</v>
      </c>
    </row>
    <row r="98" spans="1:35" x14ac:dyDescent="0.25">
      <c r="A98" s="1">
        <v>12</v>
      </c>
      <c r="B98" s="16">
        <v>1399</v>
      </c>
      <c r="C98" s="1" t="s">
        <v>15</v>
      </c>
      <c r="D98" s="1">
        <v>1000</v>
      </c>
      <c r="E98" s="1">
        <v>1000</v>
      </c>
      <c r="F98" s="1" t="s">
        <v>110</v>
      </c>
      <c r="G98" s="14">
        <v>0</v>
      </c>
      <c r="H98" s="14">
        <v>0</v>
      </c>
      <c r="I98" s="9">
        <v>18005</v>
      </c>
      <c r="J98" s="1" t="str">
        <f>Table1[[#This Row],[تفاوت نهایی open]] &amp; " + " &amp; Table1[[#This Row],[EPS]]</f>
        <v>0 + 18005</v>
      </c>
      <c r="K98" s="5">
        <f t="shared" si="10"/>
        <v>18005</v>
      </c>
      <c r="L98" s="17" t="s">
        <v>318</v>
      </c>
      <c r="M98" s="17">
        <v>1000</v>
      </c>
      <c r="N98" s="25" t="str">
        <f t="shared" si="9"/>
        <v>1000-1000</v>
      </c>
      <c r="O98" s="26">
        <f t="shared" si="7"/>
        <v>0</v>
      </c>
      <c r="P98" s="26">
        <v>0</v>
      </c>
      <c r="Q98" s="9">
        <v>18005</v>
      </c>
      <c r="R98" s="25" t="str">
        <f>Table1[[#This Row],[EPS2]]&amp;"+"&amp;Table1[[#This Row],[تفاوت نهایی  close]]</f>
        <v>18005+0</v>
      </c>
      <c r="S98" s="17">
        <f>Table1[[#This Row],[EPS2]]+Table1[[#This Row],[تفاوت نهایی  close]]</f>
        <v>18005</v>
      </c>
      <c r="T98" s="17" t="s">
        <v>371</v>
      </c>
      <c r="U98" s="17" t="s">
        <v>371</v>
      </c>
      <c r="V98" s="17" t="s">
        <v>525</v>
      </c>
      <c r="W98" s="26">
        <f>Table1[[#This Row],[اتنهایی high]]-Table1[[#This Row],[high ابتدایی]]</f>
        <v>0</v>
      </c>
      <c r="X98" s="26">
        <f>Table1[[#This Row],[اتنهایی high]]-Table1[[#This Row],[high ابتدایی]]</f>
        <v>0</v>
      </c>
      <c r="Y98" s="9">
        <v>18005</v>
      </c>
      <c r="Z98" s="17" t="s">
        <v>1063</v>
      </c>
      <c r="AA98" s="17">
        <f>[1]!Table1[[#This Row],[EPS3]]+[1]!Table1[[#This Row],[تغییرات  نهایی high]]</f>
        <v>18005</v>
      </c>
      <c r="AB98" s="17" t="s">
        <v>371</v>
      </c>
      <c r="AC98" s="17" t="s">
        <v>371</v>
      </c>
      <c r="AD98" s="17" t="s">
        <v>525</v>
      </c>
      <c r="AE98" s="26">
        <f>Table1[[#This Row],[انتهایی low]]-Table1[[#This Row],[ابتدایی low]]</f>
        <v>0</v>
      </c>
      <c r="AF98" s="26">
        <v>0</v>
      </c>
      <c r="AG98" s="9">
        <v>18005</v>
      </c>
      <c r="AH98" s="17" t="s">
        <v>901</v>
      </c>
      <c r="AI98" s="17">
        <f>[1]!Table1[[#This Row],[EPS4]]+[1]!Table1[[#This Row],[تتغیرات نهایی low]]</f>
        <v>18005</v>
      </c>
    </row>
    <row r="99" spans="1:35" x14ac:dyDescent="0.3">
      <c r="A99" s="1">
        <v>13</v>
      </c>
      <c r="B99" s="16">
        <v>1399</v>
      </c>
      <c r="C99" s="1" t="s">
        <v>10</v>
      </c>
      <c r="D99" s="1">
        <v>14337</v>
      </c>
      <c r="E99" s="1">
        <v>49850</v>
      </c>
      <c r="F99" s="1" t="s">
        <v>111</v>
      </c>
      <c r="G99" s="14">
        <v>8648</v>
      </c>
      <c r="H99" s="14">
        <v>8648</v>
      </c>
      <c r="I99" s="8">
        <v>0</v>
      </c>
      <c r="J99" s="1" t="str">
        <f>Table1[[#This Row],[تفاوت نهایی open]] &amp; " + " &amp; Table1[[#This Row],[EPS]]</f>
        <v>8648 + 0</v>
      </c>
      <c r="K99" s="5">
        <f t="shared" si="10"/>
        <v>8648</v>
      </c>
      <c r="L99" s="17" t="s">
        <v>347</v>
      </c>
      <c r="M99" s="17">
        <v>49100</v>
      </c>
      <c r="N99" s="25" t="str">
        <f t="shared" si="9"/>
        <v>49100-14367</v>
      </c>
      <c r="O99" s="26">
        <f t="shared" si="7"/>
        <v>34733</v>
      </c>
      <c r="P99" s="26">
        <v>34733</v>
      </c>
      <c r="Q99" s="8">
        <v>0</v>
      </c>
      <c r="R99" s="25" t="str">
        <f>Table1[[#This Row],[EPS2]]&amp;"+"&amp;Table1[[#This Row],[تفاوت نهایی  close]]</f>
        <v>0+34733</v>
      </c>
      <c r="S99" s="17">
        <f>Table1[[#This Row],[EPS2]]+Table1[[#This Row],[تفاوت نهایی  close]]</f>
        <v>34733</v>
      </c>
      <c r="T99" s="17" t="s">
        <v>376</v>
      </c>
      <c r="U99" s="17" t="s">
        <v>415</v>
      </c>
      <c r="V99" s="17" t="s">
        <v>607</v>
      </c>
      <c r="W99" s="26">
        <f>Table1[[#This Row],[اتنهایی high]]-Table1[[#This Row],[high ابتدایی]]</f>
        <v>35621</v>
      </c>
      <c r="X99" s="26">
        <f>Table1[[#This Row],[اتنهایی high]]-Table1[[#This Row],[high ابتدایی]]</f>
        <v>35621</v>
      </c>
      <c r="Y99" s="8">
        <v>0</v>
      </c>
      <c r="Z99" s="17" t="s">
        <v>1064</v>
      </c>
      <c r="AA99" s="17">
        <f>[1]!Table1[[#This Row],[EPS3]]+[1]!Table1[[#This Row],[تغییرات  نهایی high]]</f>
        <v>35621</v>
      </c>
      <c r="AB99" s="17" t="s">
        <v>495</v>
      </c>
      <c r="AC99" s="17" t="s">
        <v>460</v>
      </c>
      <c r="AD99" s="17" t="s">
        <v>746</v>
      </c>
      <c r="AE99" s="26">
        <f>Table1[[#This Row],[انتهایی low]]-Table1[[#This Row],[ابتدایی low]]</f>
        <v>34960</v>
      </c>
      <c r="AF99" s="26">
        <v>34960</v>
      </c>
      <c r="AG99" s="8">
        <v>0</v>
      </c>
      <c r="AH99" s="17" t="s">
        <v>902</v>
      </c>
      <c r="AI99" s="17">
        <f>[1]!Table1[[#This Row],[EPS4]]+[1]!Table1[[#This Row],[تتغیرات نهایی low]]</f>
        <v>34960</v>
      </c>
    </row>
    <row r="100" spans="1:35" x14ac:dyDescent="0.25">
      <c r="A100" s="1">
        <v>14</v>
      </c>
      <c r="B100" s="16">
        <v>1399</v>
      </c>
      <c r="C100" s="1" t="s">
        <v>8</v>
      </c>
      <c r="D100" s="1">
        <v>29811</v>
      </c>
      <c r="E100" s="1">
        <v>46815</v>
      </c>
      <c r="F100" s="1" t="s">
        <v>112</v>
      </c>
      <c r="G100" s="14">
        <v>19482</v>
      </c>
      <c r="H100" s="14">
        <v>19482</v>
      </c>
      <c r="I100" s="9">
        <v>3518</v>
      </c>
      <c r="J100" s="1" t="str">
        <f>Table1[[#This Row],[تفاوت نهایی open]] &amp; " + " &amp; Table1[[#This Row],[EPS]]</f>
        <v>19482 + 3518</v>
      </c>
      <c r="K100" s="5">
        <f t="shared" si="10"/>
        <v>23000</v>
      </c>
      <c r="L100" s="17" t="s">
        <v>348</v>
      </c>
      <c r="M100" s="17">
        <v>47105</v>
      </c>
      <c r="N100" s="25" t="str">
        <f t="shared" si="9"/>
        <v>47105-29627</v>
      </c>
      <c r="O100" s="26">
        <f t="shared" si="7"/>
        <v>17478</v>
      </c>
      <c r="P100" s="26">
        <v>17478</v>
      </c>
      <c r="Q100" s="9">
        <v>3518</v>
      </c>
      <c r="R100" s="25" t="str">
        <f>Table1[[#This Row],[EPS2]]&amp;"+"&amp;Table1[[#This Row],[تفاوت نهایی  close]]</f>
        <v>3518+17478</v>
      </c>
      <c r="S100" s="17">
        <f>Table1[[#This Row],[EPS2]]+Table1[[#This Row],[تفاوت نهایی  close]]</f>
        <v>20996</v>
      </c>
      <c r="T100" s="17" t="s">
        <v>375</v>
      </c>
      <c r="U100" s="17" t="s">
        <v>416</v>
      </c>
      <c r="V100" s="17" t="s">
        <v>608</v>
      </c>
      <c r="W100" s="26">
        <f>Table1[[#This Row],[اتنهایی high]]-Table1[[#This Row],[high ابتدایی]]</f>
        <v>18000</v>
      </c>
      <c r="X100" s="26">
        <f>Table1[[#This Row],[اتنهایی high]]-Table1[[#This Row],[high ابتدایی]]</f>
        <v>18000</v>
      </c>
      <c r="Y100" s="9">
        <v>3518</v>
      </c>
      <c r="Z100" s="17" t="s">
        <v>1065</v>
      </c>
      <c r="AA100" s="17">
        <f>[1]!Table1[[#This Row],[EPS3]]+[1]!Table1[[#This Row],[تغییرات  نهایی high]]</f>
        <v>21518</v>
      </c>
      <c r="AB100" s="17" t="s">
        <v>497</v>
      </c>
      <c r="AC100" s="17" t="s">
        <v>461</v>
      </c>
      <c r="AD100" s="17" t="s">
        <v>747</v>
      </c>
      <c r="AE100" s="26">
        <f>Table1[[#This Row],[انتهایی low]]-Table1[[#This Row],[ابتدایی low]]</f>
        <v>18670</v>
      </c>
      <c r="AF100" s="26">
        <v>18670</v>
      </c>
      <c r="AG100" s="9">
        <v>3518</v>
      </c>
      <c r="AH100" s="17" t="s">
        <v>903</v>
      </c>
      <c r="AI100" s="17">
        <f>[1]!Table1[[#This Row],[EPS4]]+[1]!Table1[[#This Row],[تتغیرات نهایی low]]</f>
        <v>22188</v>
      </c>
    </row>
    <row r="101" spans="1:35" x14ac:dyDescent="0.3">
      <c r="A101" s="2" t="s">
        <v>0</v>
      </c>
      <c r="B101" s="15" t="s">
        <v>180</v>
      </c>
      <c r="C101" s="3" t="s">
        <v>1</v>
      </c>
      <c r="D101" s="3" t="s">
        <v>184</v>
      </c>
      <c r="E101" s="3" t="s">
        <v>185</v>
      </c>
      <c r="F101" s="3" t="s">
        <v>186</v>
      </c>
      <c r="G101" s="13" t="s">
        <v>187</v>
      </c>
      <c r="H101" s="13" t="s">
        <v>188</v>
      </c>
      <c r="I101" s="3" t="s">
        <v>181</v>
      </c>
      <c r="J101" s="3" t="s">
        <v>183</v>
      </c>
      <c r="K101" s="4" t="s">
        <v>182</v>
      </c>
      <c r="L101" s="18" t="s">
        <v>189</v>
      </c>
      <c r="M101" s="18" t="s">
        <v>190</v>
      </c>
      <c r="N101" s="18" t="s">
        <v>191</v>
      </c>
      <c r="O101" s="18" t="s">
        <v>335</v>
      </c>
      <c r="P101" s="18" t="s">
        <v>336</v>
      </c>
      <c r="Q101" s="3" t="s">
        <v>181</v>
      </c>
      <c r="R101" s="18" t="s">
        <v>338</v>
      </c>
      <c r="S101" s="21" t="s">
        <v>339</v>
      </c>
      <c r="T101" s="27" t="s">
        <v>359</v>
      </c>
      <c r="U101" s="27" t="s">
        <v>360</v>
      </c>
      <c r="V101" s="27" t="s">
        <v>361</v>
      </c>
      <c r="W101" s="27" t="s">
        <v>447</v>
      </c>
      <c r="X101" s="27" t="s">
        <v>362</v>
      </c>
      <c r="Y101" s="30" t="s">
        <v>983</v>
      </c>
      <c r="Z101" s="30" t="s">
        <v>807</v>
      </c>
      <c r="AA101" s="27" t="s">
        <v>984</v>
      </c>
      <c r="AB101" s="28" t="s">
        <v>448</v>
      </c>
      <c r="AC101" s="28" t="s">
        <v>449</v>
      </c>
      <c r="AD101" s="28" t="s">
        <v>450</v>
      </c>
      <c r="AE101" s="28" t="s">
        <v>451</v>
      </c>
      <c r="AF101" s="28" t="s">
        <v>452</v>
      </c>
      <c r="AG101" s="29" t="s">
        <v>821</v>
      </c>
      <c r="AH101" s="29" t="s">
        <v>810</v>
      </c>
      <c r="AI101" s="28" t="s">
        <v>822</v>
      </c>
    </row>
    <row r="102" spans="1:35" x14ac:dyDescent="0.25">
      <c r="A102" s="1">
        <v>1</v>
      </c>
      <c r="B102" s="16">
        <v>1400</v>
      </c>
      <c r="C102" s="1" t="s">
        <v>4</v>
      </c>
      <c r="D102" s="1">
        <v>24180</v>
      </c>
      <c r="E102" s="1">
        <v>16010</v>
      </c>
      <c r="F102" s="1" t="s">
        <v>83</v>
      </c>
      <c r="G102" s="14">
        <v>-8170</v>
      </c>
      <c r="H102" s="14">
        <v>-8170</v>
      </c>
      <c r="I102" s="9">
        <v>2057</v>
      </c>
      <c r="J102" s="1" t="str">
        <f>Table1[[#This Row],[تفاوت نهایی open]] &amp; " + " &amp; Table1[[#This Row],[EPS]]</f>
        <v>-8170 + 2057</v>
      </c>
      <c r="K102" s="5">
        <f t="shared" ref="K102:K117" si="11">SUM(G102,I102)</f>
        <v>-6113</v>
      </c>
      <c r="L102" s="17" t="s">
        <v>242</v>
      </c>
      <c r="M102" s="17">
        <v>16020</v>
      </c>
      <c r="N102" s="25" t="str">
        <f t="shared" si="9"/>
        <v>16020-24190</v>
      </c>
      <c r="O102" s="26">
        <f t="shared" si="7"/>
        <v>-8170</v>
      </c>
      <c r="P102" s="26">
        <v>-8170</v>
      </c>
      <c r="Q102" s="9">
        <v>2057</v>
      </c>
      <c r="R102" s="25" t="str">
        <f>Table1[[#This Row],[EPS2]]&amp;"+"&amp;Table1[[#This Row],[تفاوت نهایی  close]]</f>
        <v>2057+-8170</v>
      </c>
      <c r="S102" s="17">
        <f>Table1[[#This Row],[EPS2]]+Table1[[#This Row],[تفاوت نهایی  close]]</f>
        <v>-6113</v>
      </c>
      <c r="T102" s="17">
        <v>24700</v>
      </c>
      <c r="U102" s="17">
        <v>16150</v>
      </c>
      <c r="V102" s="17" t="s">
        <v>609</v>
      </c>
      <c r="W102" s="26">
        <f>Table1[[#This Row],[اتنهایی high]]-Table1[[#This Row],[high ابتدایی]]</f>
        <v>-8550</v>
      </c>
      <c r="X102" s="26">
        <f>Table1[[#This Row],[اتنهایی high]]-Table1[[#This Row],[high ابتدایی]]</f>
        <v>-8550</v>
      </c>
      <c r="Y102" s="9">
        <v>2057</v>
      </c>
      <c r="Z102" s="17" t="s">
        <v>1066</v>
      </c>
      <c r="AA102" s="17">
        <f>[1]!Table1[[#This Row],[EPS3]]+[1]!Table1[[#This Row],[تغییرات  نهایی high]]</f>
        <v>-6493</v>
      </c>
      <c r="AB102" s="17">
        <v>23900</v>
      </c>
      <c r="AC102" s="17">
        <v>15830</v>
      </c>
      <c r="AD102" s="17" t="s">
        <v>748</v>
      </c>
      <c r="AE102" s="26">
        <f>Table1[[#This Row],[انتهایی low]]-Table1[[#This Row],[ابتدایی low]]</f>
        <v>-8070</v>
      </c>
      <c r="AF102" s="26">
        <v>-8070</v>
      </c>
      <c r="AG102" s="9">
        <v>2057</v>
      </c>
      <c r="AH102" s="17" t="s">
        <v>904</v>
      </c>
      <c r="AI102" s="17">
        <f>[1]!Table1[[#This Row],[EPS4]]+[1]!Table1[[#This Row],[تتغیرات نهایی low]]</f>
        <v>-6013</v>
      </c>
    </row>
    <row r="103" spans="1:35" x14ac:dyDescent="0.25">
      <c r="A103" s="1">
        <v>2</v>
      </c>
      <c r="B103" s="16">
        <v>1400</v>
      </c>
      <c r="C103" s="1" t="s">
        <v>5</v>
      </c>
      <c r="D103" s="1">
        <v>13740</v>
      </c>
      <c r="E103" s="1">
        <v>12110</v>
      </c>
      <c r="F103" s="1" t="s">
        <v>84</v>
      </c>
      <c r="G103" s="14">
        <v>-1630</v>
      </c>
      <c r="H103" s="14">
        <v>-1630</v>
      </c>
      <c r="I103" s="9">
        <v>1642</v>
      </c>
      <c r="J103" s="1" t="str">
        <f>Table1[[#This Row],[تفاوت نهایی open]] &amp; " + " &amp; Table1[[#This Row],[EPS]]</f>
        <v>-1630 + 1642</v>
      </c>
      <c r="K103" s="5">
        <f t="shared" si="11"/>
        <v>12</v>
      </c>
      <c r="L103" s="17" t="s">
        <v>254</v>
      </c>
      <c r="M103" s="17">
        <v>11980</v>
      </c>
      <c r="N103" s="25" t="str">
        <f t="shared" si="9"/>
        <v>11980-13510</v>
      </c>
      <c r="O103" s="26">
        <f t="shared" si="7"/>
        <v>-1530</v>
      </c>
      <c r="P103" s="26">
        <v>-1530</v>
      </c>
      <c r="Q103" s="9">
        <v>1642</v>
      </c>
      <c r="R103" s="25" t="str">
        <f>Table1[[#This Row],[EPS2]]&amp;"+"&amp;Table1[[#This Row],[تفاوت نهایی  close]]</f>
        <v>1642+-1530</v>
      </c>
      <c r="S103" s="17">
        <f>Table1[[#This Row],[EPS2]]+Table1[[#This Row],[تفاوت نهایی  close]]</f>
        <v>112</v>
      </c>
      <c r="T103" s="17">
        <v>14100</v>
      </c>
      <c r="U103" s="17">
        <v>12400</v>
      </c>
      <c r="V103" s="17" t="s">
        <v>610</v>
      </c>
      <c r="W103" s="26">
        <f>Table1[[#This Row],[اتنهایی high]]-Table1[[#This Row],[high ابتدایی]]</f>
        <v>-1700</v>
      </c>
      <c r="X103" s="26">
        <f>Table1[[#This Row],[اتنهایی high]]-Table1[[#This Row],[high ابتدایی]]</f>
        <v>-1700</v>
      </c>
      <c r="Y103" s="9">
        <v>1642</v>
      </c>
      <c r="Z103" s="17" t="s">
        <v>1067</v>
      </c>
      <c r="AA103" s="17">
        <f>[1]!Table1[[#This Row],[EPS3]]+[1]!Table1[[#This Row],[تغییرات  نهایی high]]</f>
        <v>-58</v>
      </c>
      <c r="AB103" s="17">
        <v>13470</v>
      </c>
      <c r="AC103" s="17">
        <v>11900</v>
      </c>
      <c r="AD103" s="17" t="s">
        <v>749</v>
      </c>
      <c r="AE103" s="26">
        <f>Table1[[#This Row],[انتهایی low]]-Table1[[#This Row],[ابتدایی low]]</f>
        <v>-1570</v>
      </c>
      <c r="AF103" s="26">
        <v>-1570</v>
      </c>
      <c r="AG103" s="9">
        <v>1642</v>
      </c>
      <c r="AH103" s="17" t="s">
        <v>905</v>
      </c>
      <c r="AI103" s="17">
        <f>[1]!Table1[[#This Row],[EPS4]]+[1]!Table1[[#This Row],[تتغیرات نهایی low]]</f>
        <v>72</v>
      </c>
    </row>
    <row r="104" spans="1:35" x14ac:dyDescent="0.25">
      <c r="A104" s="1">
        <v>3</v>
      </c>
      <c r="B104" s="16">
        <v>1400</v>
      </c>
      <c r="C104" s="1" t="s">
        <v>6</v>
      </c>
      <c r="D104" s="1">
        <v>20070</v>
      </c>
      <c r="E104" s="1">
        <v>12980</v>
      </c>
      <c r="F104" s="1" t="s">
        <v>85</v>
      </c>
      <c r="G104" s="14">
        <v>-7090</v>
      </c>
      <c r="H104" s="14">
        <v>-7090</v>
      </c>
      <c r="I104" s="9">
        <v>2085</v>
      </c>
      <c r="J104" s="1" t="str">
        <f>Table1[[#This Row],[تفاوت نهایی open]] &amp; " + " &amp; Table1[[#This Row],[EPS]]</f>
        <v>-7090 + 2085</v>
      </c>
      <c r="K104" s="5">
        <f t="shared" si="11"/>
        <v>-5005</v>
      </c>
      <c r="L104" s="17" t="s">
        <v>266</v>
      </c>
      <c r="M104" s="17">
        <v>12980</v>
      </c>
      <c r="N104" s="25" t="str">
        <f t="shared" si="9"/>
        <v>12980-20070</v>
      </c>
      <c r="O104" s="26">
        <f t="shared" si="7"/>
        <v>-7090</v>
      </c>
      <c r="P104" s="26">
        <v>-7090</v>
      </c>
      <c r="Q104" s="9">
        <v>2085</v>
      </c>
      <c r="R104" s="25" t="str">
        <f>Table1[[#This Row],[EPS2]]&amp;"+"&amp;Table1[[#This Row],[تفاوت نهایی  close]]</f>
        <v>2085+-7090</v>
      </c>
      <c r="S104" s="17">
        <f>Table1[[#This Row],[EPS2]]+Table1[[#This Row],[تفاوت نهایی  close]]</f>
        <v>-5005</v>
      </c>
      <c r="T104" s="17">
        <v>0</v>
      </c>
      <c r="U104" s="17">
        <v>13150</v>
      </c>
      <c r="V104" s="17" t="s">
        <v>611</v>
      </c>
      <c r="W104" s="26">
        <f>Table1[[#This Row],[اتنهایی high]]-Table1[[#This Row],[high ابتدایی]]</f>
        <v>13150</v>
      </c>
      <c r="X104" s="26">
        <f>Table1[[#This Row],[اتنهایی high]]-Table1[[#This Row],[high ابتدایی]]</f>
        <v>13150</v>
      </c>
      <c r="Y104" s="9">
        <v>2085</v>
      </c>
      <c r="Z104" s="17" t="s">
        <v>1068</v>
      </c>
      <c r="AA104" s="17">
        <f>[1]!Table1[[#This Row],[EPS3]]+[1]!Table1[[#This Row],[تغییرات  نهایی high]]</f>
        <v>15235</v>
      </c>
      <c r="AB104" s="17">
        <v>0</v>
      </c>
      <c r="AC104" s="17">
        <v>12940</v>
      </c>
      <c r="AD104" s="17" t="s">
        <v>750</v>
      </c>
      <c r="AE104" s="26">
        <f>Table1[[#This Row],[انتهایی low]]-Table1[[#This Row],[ابتدایی low]]</f>
        <v>12940</v>
      </c>
      <c r="AF104" s="26">
        <v>12940</v>
      </c>
      <c r="AG104" s="9">
        <v>2085</v>
      </c>
      <c r="AH104" s="17" t="s">
        <v>906</v>
      </c>
      <c r="AI104" s="17">
        <f>[1]!Table1[[#This Row],[EPS4]]+[1]!Table1[[#This Row],[تتغیرات نهایی low]]</f>
        <v>15025</v>
      </c>
    </row>
    <row r="105" spans="1:35" x14ac:dyDescent="0.25">
      <c r="A105" s="1">
        <v>4</v>
      </c>
      <c r="B105" s="16">
        <v>1400</v>
      </c>
      <c r="C105" s="1" t="s">
        <v>9</v>
      </c>
      <c r="D105" s="1">
        <v>240010</v>
      </c>
      <c r="E105" s="1">
        <v>61100</v>
      </c>
      <c r="F105" s="1" t="s">
        <v>86</v>
      </c>
      <c r="G105" s="14">
        <v>-178910</v>
      </c>
      <c r="H105" s="14">
        <v>-178910</v>
      </c>
      <c r="I105" s="9">
        <v>336</v>
      </c>
      <c r="J105" s="1" t="str">
        <f>Table1[[#This Row],[تفاوت نهایی open]] &amp; " + " &amp; Table1[[#This Row],[EPS]]</f>
        <v>-178910 + 336</v>
      </c>
      <c r="K105" s="5">
        <f t="shared" si="11"/>
        <v>-178574</v>
      </c>
      <c r="L105" s="17" t="s">
        <v>278</v>
      </c>
      <c r="M105" s="17">
        <v>61360</v>
      </c>
      <c r="N105" s="25" t="str">
        <f t="shared" si="9"/>
        <v>61360-240010</v>
      </c>
      <c r="O105" s="26">
        <f t="shared" si="7"/>
        <v>-178650</v>
      </c>
      <c r="P105" s="26">
        <v>-178650</v>
      </c>
      <c r="Q105" s="9">
        <v>336</v>
      </c>
      <c r="R105" s="25" t="str">
        <f>Table1[[#This Row],[EPS2]]&amp;"+"&amp;Table1[[#This Row],[تفاوت نهایی  close]]</f>
        <v>336+-178650</v>
      </c>
      <c r="S105" s="17">
        <f>Table1[[#This Row],[EPS2]]+Table1[[#This Row],[تفاوت نهایی  close]]</f>
        <v>-178314</v>
      </c>
      <c r="T105" s="17" t="s">
        <v>371</v>
      </c>
      <c r="U105" s="17" t="s">
        <v>419</v>
      </c>
      <c r="V105" s="17" t="s">
        <v>612</v>
      </c>
      <c r="W105" s="26">
        <f>Table1[[#This Row],[اتنهایی high]]-Table1[[#This Row],[high ابتدایی]]</f>
        <v>63000</v>
      </c>
      <c r="X105" s="26">
        <f>Table1[[#This Row],[اتنهایی high]]-Table1[[#This Row],[high ابتدایی]]</f>
        <v>63000</v>
      </c>
      <c r="Y105" s="9">
        <v>336</v>
      </c>
      <c r="Z105" s="17" t="s">
        <v>1069</v>
      </c>
      <c r="AA105" s="17">
        <f>[1]!Table1[[#This Row],[EPS3]]+[1]!Table1[[#This Row],[تغییرات  نهایی high]]</f>
        <v>63336</v>
      </c>
      <c r="AB105" s="17" t="s">
        <v>371</v>
      </c>
      <c r="AC105" s="17" t="s">
        <v>468</v>
      </c>
      <c r="AD105" s="17" t="s">
        <v>751</v>
      </c>
      <c r="AE105" s="26">
        <f>Table1[[#This Row],[انتهایی low]]-Table1[[#This Row],[ابتدایی low]]</f>
        <v>58910</v>
      </c>
      <c r="AF105" s="26">
        <v>58910</v>
      </c>
      <c r="AG105" s="9">
        <v>336</v>
      </c>
      <c r="AH105" s="17" t="s">
        <v>907</v>
      </c>
      <c r="AI105" s="17">
        <f>[1]!Table1[[#This Row],[EPS4]]+[1]!Table1[[#This Row],[تتغیرات نهایی low]]</f>
        <v>59246</v>
      </c>
    </row>
    <row r="106" spans="1:35" x14ac:dyDescent="0.25">
      <c r="A106" s="1">
        <v>5</v>
      </c>
      <c r="B106" s="16">
        <v>1400</v>
      </c>
      <c r="C106" s="1" t="s">
        <v>11</v>
      </c>
      <c r="D106" s="1">
        <v>13420</v>
      </c>
      <c r="E106" s="1">
        <v>5910</v>
      </c>
      <c r="F106" s="1" t="s">
        <v>87</v>
      </c>
      <c r="G106" s="14">
        <v>-7510</v>
      </c>
      <c r="H106" s="14">
        <v>-7510</v>
      </c>
      <c r="I106" s="9">
        <v>339</v>
      </c>
      <c r="J106" s="1" t="str">
        <f>Table1[[#This Row],[تفاوت نهایی open]] &amp; " + " &amp; Table1[[#This Row],[EPS]]</f>
        <v>-7510 + 339</v>
      </c>
      <c r="K106" s="5">
        <f t="shared" si="11"/>
        <v>-7171</v>
      </c>
      <c r="L106" s="17" t="s">
        <v>290</v>
      </c>
      <c r="M106" s="17">
        <v>5970</v>
      </c>
      <c r="N106" s="25" t="str">
        <f t="shared" si="9"/>
        <v>5970-14050</v>
      </c>
      <c r="O106" s="26">
        <f t="shared" si="7"/>
        <v>-8080</v>
      </c>
      <c r="P106" s="26">
        <v>-8080</v>
      </c>
      <c r="Q106" s="9">
        <v>339</v>
      </c>
      <c r="R106" s="25" t="str">
        <f>Table1[[#This Row],[EPS2]]&amp;"+"&amp;Table1[[#This Row],[تفاوت نهایی  close]]</f>
        <v>339+-8080</v>
      </c>
      <c r="S106" s="17">
        <f>Table1[[#This Row],[EPS2]]+Table1[[#This Row],[تفاوت نهایی  close]]</f>
        <v>-7741</v>
      </c>
      <c r="T106" s="17">
        <v>14220</v>
      </c>
      <c r="U106" s="17">
        <v>6030</v>
      </c>
      <c r="V106" s="17" t="s">
        <v>613</v>
      </c>
      <c r="W106" s="26">
        <f>Table1[[#This Row],[اتنهایی high]]-Table1[[#This Row],[high ابتدایی]]</f>
        <v>-8190</v>
      </c>
      <c r="X106" s="26">
        <f>Table1[[#This Row],[اتنهایی high]]-Table1[[#This Row],[high ابتدایی]]</f>
        <v>-8190</v>
      </c>
      <c r="Y106" s="9">
        <v>339</v>
      </c>
      <c r="Z106" s="17" t="s">
        <v>1070</v>
      </c>
      <c r="AA106" s="17">
        <f>[1]!Table1[[#This Row],[EPS3]]+[1]!Table1[[#This Row],[تغییرات  نهایی high]]</f>
        <v>-7851</v>
      </c>
      <c r="AB106" s="17">
        <v>13160</v>
      </c>
      <c r="AC106" s="17">
        <v>5860</v>
      </c>
      <c r="AD106" s="17" t="s">
        <v>752</v>
      </c>
      <c r="AE106" s="26">
        <f>Table1[[#This Row],[انتهایی low]]-Table1[[#This Row],[ابتدایی low]]</f>
        <v>-7300</v>
      </c>
      <c r="AF106" s="26">
        <v>-7300</v>
      </c>
      <c r="AG106" s="9">
        <v>339</v>
      </c>
      <c r="AH106" s="17" t="s">
        <v>908</v>
      </c>
      <c r="AI106" s="17">
        <f>[1]!Table1[[#This Row],[EPS4]]+[1]!Table1[[#This Row],[تتغیرات نهایی low]]</f>
        <v>-6961</v>
      </c>
    </row>
    <row r="107" spans="1:35" x14ac:dyDescent="0.25">
      <c r="A107" s="1">
        <v>6</v>
      </c>
      <c r="B107" s="16">
        <v>1400</v>
      </c>
      <c r="C107" s="1" t="s">
        <v>12</v>
      </c>
      <c r="D107" s="1">
        <v>30490</v>
      </c>
      <c r="E107" s="1">
        <v>22900</v>
      </c>
      <c r="F107" s="1" t="s">
        <v>88</v>
      </c>
      <c r="G107" s="14">
        <v>-7590</v>
      </c>
      <c r="H107" s="14">
        <v>-7590</v>
      </c>
      <c r="I107" s="10">
        <v>3517</v>
      </c>
      <c r="J107" s="1" t="str">
        <f>Table1[[#This Row],[تفاوت نهایی open]] &amp; " + " &amp; Table1[[#This Row],[EPS]]</f>
        <v>-7590 + 3517</v>
      </c>
      <c r="K107" s="5">
        <f t="shared" si="11"/>
        <v>-4073</v>
      </c>
      <c r="L107" s="17" t="s">
        <v>302</v>
      </c>
      <c r="M107" s="17">
        <v>23820</v>
      </c>
      <c r="N107" s="25" t="str">
        <f t="shared" si="9"/>
        <v>23820-30090</v>
      </c>
      <c r="O107" s="26">
        <f t="shared" si="7"/>
        <v>-6270</v>
      </c>
      <c r="P107" s="26">
        <v>-6270</v>
      </c>
      <c r="Q107" s="10">
        <v>3517</v>
      </c>
      <c r="R107" s="25" t="str">
        <f>Table1[[#This Row],[EPS2]]&amp;"+"&amp;Table1[[#This Row],[تفاوت نهایی  close]]</f>
        <v>3517+-6270</v>
      </c>
      <c r="S107" s="17">
        <f>Table1[[#This Row],[EPS2]]+Table1[[#This Row],[تفاوت نهایی  close]]</f>
        <v>-2753</v>
      </c>
      <c r="T107" s="17">
        <v>30690</v>
      </c>
      <c r="U107" s="17">
        <v>24040</v>
      </c>
      <c r="V107" s="17" t="s">
        <v>614</v>
      </c>
      <c r="W107" s="26">
        <f>Table1[[#This Row],[اتنهایی high]]-Table1[[#This Row],[high ابتدایی]]</f>
        <v>-6650</v>
      </c>
      <c r="X107" s="26">
        <f>Table1[[#This Row],[اتنهایی high]]-Table1[[#This Row],[high ابتدایی]]</f>
        <v>-6650</v>
      </c>
      <c r="Y107" s="10">
        <v>3517</v>
      </c>
      <c r="Z107" s="17" t="s">
        <v>1071</v>
      </c>
      <c r="AA107" s="17">
        <f>[1]!Table1[[#This Row],[EPS3]]+[1]!Table1[[#This Row],[تغییرات  نهایی high]]</f>
        <v>-3133</v>
      </c>
      <c r="AB107" s="17">
        <v>29890</v>
      </c>
      <c r="AC107" s="17">
        <v>22750</v>
      </c>
      <c r="AD107" s="17" t="s">
        <v>753</v>
      </c>
      <c r="AE107" s="26">
        <f>Table1[[#This Row],[انتهایی low]]-Table1[[#This Row],[ابتدایی low]]</f>
        <v>-7140</v>
      </c>
      <c r="AF107" s="26">
        <v>-7140</v>
      </c>
      <c r="AG107" s="10">
        <v>3517</v>
      </c>
      <c r="AH107" s="17" t="s">
        <v>909</v>
      </c>
      <c r="AI107" s="17">
        <f>[1]!Table1[[#This Row],[EPS4]]+[1]!Table1[[#This Row],[تتغیرات نهایی low]]</f>
        <v>-3623</v>
      </c>
    </row>
    <row r="108" spans="1:35" x14ac:dyDescent="0.25">
      <c r="A108" s="1">
        <v>7</v>
      </c>
      <c r="B108" s="16">
        <v>1400</v>
      </c>
      <c r="C108" s="1" t="s">
        <v>16</v>
      </c>
      <c r="D108" s="1">
        <v>16714</v>
      </c>
      <c r="E108" s="1">
        <v>8000</v>
      </c>
      <c r="F108" s="1" t="s">
        <v>89</v>
      </c>
      <c r="G108" s="14">
        <v>-8714</v>
      </c>
      <c r="H108" s="14">
        <v>-8714</v>
      </c>
      <c r="I108" s="9">
        <v>186</v>
      </c>
      <c r="J108" s="1" t="str">
        <f>Table1[[#This Row],[تفاوت نهایی open]] &amp; " + " &amp; Table1[[#This Row],[EPS]]</f>
        <v>-8714 + 186</v>
      </c>
      <c r="K108" s="5">
        <f t="shared" si="11"/>
        <v>-8528</v>
      </c>
      <c r="L108" s="17" t="s">
        <v>314</v>
      </c>
      <c r="M108" s="17">
        <v>8000</v>
      </c>
      <c r="N108" s="25" t="str">
        <f t="shared" si="9"/>
        <v>8000-16684</v>
      </c>
      <c r="O108" s="26">
        <f t="shared" si="7"/>
        <v>-8684</v>
      </c>
      <c r="P108" s="26">
        <v>-8684</v>
      </c>
      <c r="Q108" s="9">
        <v>186</v>
      </c>
      <c r="R108" s="25" t="str">
        <f>Table1[[#This Row],[EPS2]]&amp;"+"&amp;Table1[[#This Row],[تفاوت نهایی  close]]</f>
        <v>186+-8684</v>
      </c>
      <c r="S108" s="17">
        <f>Table1[[#This Row],[EPS2]]+Table1[[#This Row],[تفاوت نهایی  close]]</f>
        <v>-8498</v>
      </c>
      <c r="T108" s="17" t="s">
        <v>381</v>
      </c>
      <c r="U108" s="17">
        <v>8150</v>
      </c>
      <c r="V108" s="17" t="s">
        <v>615</v>
      </c>
      <c r="W108" s="26">
        <f>Table1[[#This Row],[اتنهایی high]]-Table1[[#This Row],[high ابتدایی]]</f>
        <v>-8850</v>
      </c>
      <c r="X108" s="26">
        <f>Table1[[#This Row],[اتنهایی high]]-Table1[[#This Row],[high ابتدایی]]</f>
        <v>-8850</v>
      </c>
      <c r="Y108" s="9">
        <v>186</v>
      </c>
      <c r="Z108" s="17" t="s">
        <v>1072</v>
      </c>
      <c r="AA108" s="17">
        <f>[1]!Table1[[#This Row],[EPS3]]+[1]!Table1[[#This Row],[تغییرات  نهایی high]]</f>
        <v>-8664</v>
      </c>
      <c r="AB108" s="17">
        <v>16210</v>
      </c>
      <c r="AC108" s="17">
        <v>7840</v>
      </c>
      <c r="AD108" s="17" t="s">
        <v>754</v>
      </c>
      <c r="AE108" s="26">
        <f>Table1[[#This Row],[انتهایی low]]-Table1[[#This Row],[ابتدایی low]]</f>
        <v>-8370</v>
      </c>
      <c r="AF108" s="26">
        <v>-8370</v>
      </c>
      <c r="AG108" s="9">
        <v>186</v>
      </c>
      <c r="AH108" s="17" t="s">
        <v>910</v>
      </c>
      <c r="AI108" s="17">
        <f>[1]!Table1[[#This Row],[EPS4]]+[1]!Table1[[#This Row],[تتغیرات نهایی low]]</f>
        <v>-8184</v>
      </c>
    </row>
    <row r="109" spans="1:35" x14ac:dyDescent="0.25">
      <c r="A109" s="1">
        <v>8</v>
      </c>
      <c r="B109" s="16">
        <v>1400</v>
      </c>
      <c r="C109" s="1" t="s">
        <v>17</v>
      </c>
      <c r="D109" s="1">
        <v>84910</v>
      </c>
      <c r="E109" s="1">
        <v>12840</v>
      </c>
      <c r="F109" s="1" t="s">
        <v>90</v>
      </c>
      <c r="G109" s="14">
        <v>-72070</v>
      </c>
      <c r="H109" s="14">
        <v>-72070</v>
      </c>
      <c r="I109" s="10">
        <v>1439</v>
      </c>
      <c r="J109" s="1" t="str">
        <f>Table1[[#This Row],[تفاوت نهایی open]] &amp; " + " &amp; Table1[[#This Row],[EPS]]</f>
        <v>-72070 + 1439</v>
      </c>
      <c r="K109" s="5">
        <f t="shared" si="11"/>
        <v>-70631</v>
      </c>
      <c r="L109" s="17" t="s">
        <v>229</v>
      </c>
      <c r="M109" s="17">
        <v>13130</v>
      </c>
      <c r="N109" s="25" t="str">
        <f t="shared" si="9"/>
        <v>13130-86110</v>
      </c>
      <c r="O109" s="26">
        <f t="shared" si="7"/>
        <v>-72980</v>
      </c>
      <c r="P109" s="26">
        <v>-72980</v>
      </c>
      <c r="Q109" s="10">
        <v>1439</v>
      </c>
      <c r="R109" s="25" t="str">
        <f>Table1[[#This Row],[EPS2]]&amp;"+"&amp;Table1[[#This Row],[تفاوت نهایی  close]]</f>
        <v>1439+-72980</v>
      </c>
      <c r="S109" s="17">
        <f>Table1[[#This Row],[EPS2]]+Table1[[#This Row],[تفاوت نهایی  close]]</f>
        <v>-71541</v>
      </c>
      <c r="T109" s="17">
        <v>89850</v>
      </c>
      <c r="U109" s="17">
        <v>13330</v>
      </c>
      <c r="V109" s="17" t="s">
        <v>616</v>
      </c>
      <c r="W109" s="26">
        <f>Table1[[#This Row],[اتنهایی high]]-Table1[[#This Row],[high ابتدایی]]</f>
        <v>-76520</v>
      </c>
      <c r="X109" s="26">
        <f>Table1[[#This Row],[اتنهایی high]]-Table1[[#This Row],[high ابتدایی]]</f>
        <v>-76520</v>
      </c>
      <c r="Y109" s="10">
        <v>1439</v>
      </c>
      <c r="Z109" s="17" t="s">
        <v>1073</v>
      </c>
      <c r="AA109" s="17">
        <f>[1]!Table1[[#This Row],[EPS3]]+[1]!Table1[[#This Row],[تغییرات  نهایی high]]</f>
        <v>-75081</v>
      </c>
      <c r="AB109" s="17">
        <v>83220</v>
      </c>
      <c r="AC109" s="17">
        <v>12500</v>
      </c>
      <c r="AD109" s="17" t="s">
        <v>755</v>
      </c>
      <c r="AE109" s="26">
        <f>Table1[[#This Row],[انتهایی low]]-Table1[[#This Row],[ابتدایی low]]</f>
        <v>-70720</v>
      </c>
      <c r="AF109" s="26">
        <v>-70720</v>
      </c>
      <c r="AG109" s="10">
        <v>1439</v>
      </c>
      <c r="AH109" s="17" t="s">
        <v>911</v>
      </c>
      <c r="AI109" s="17">
        <f>[1]!Table1[[#This Row],[EPS4]]+[1]!Table1[[#This Row],[تتغیرات نهایی low]]</f>
        <v>-69281</v>
      </c>
    </row>
    <row r="110" spans="1:35" x14ac:dyDescent="0.25">
      <c r="A110" s="1">
        <v>9</v>
      </c>
      <c r="B110" s="16">
        <v>1400</v>
      </c>
      <c r="C110" s="1" t="s">
        <v>18</v>
      </c>
      <c r="D110" s="1">
        <v>52000</v>
      </c>
      <c r="E110" s="1">
        <v>27660</v>
      </c>
      <c r="F110" s="1" t="s">
        <v>91</v>
      </c>
      <c r="G110" s="14">
        <v>-24340</v>
      </c>
      <c r="H110" s="14">
        <v>-24340</v>
      </c>
      <c r="I110" s="9">
        <v>1240</v>
      </c>
      <c r="J110" s="1" t="str">
        <f>Table1[[#This Row],[تفاوت نهایی open]] &amp; " + " &amp; Table1[[#This Row],[EPS]]</f>
        <v>-24340 + 1240</v>
      </c>
      <c r="K110" s="5">
        <f t="shared" si="11"/>
        <v>-23100</v>
      </c>
      <c r="L110" s="17" t="s">
        <v>215</v>
      </c>
      <c r="M110" s="17">
        <v>28650</v>
      </c>
      <c r="N110" s="25" t="str">
        <f t="shared" si="9"/>
        <v>28650-51640</v>
      </c>
      <c r="O110" s="26">
        <f t="shared" si="7"/>
        <v>-22990</v>
      </c>
      <c r="P110" s="26">
        <v>-22990</v>
      </c>
      <c r="Q110" s="9">
        <v>1240</v>
      </c>
      <c r="R110" s="25" t="str">
        <f>Table1[[#This Row],[EPS2]]&amp;"+"&amp;Table1[[#This Row],[تفاوت نهایی  close]]</f>
        <v>1240+-22990</v>
      </c>
      <c r="S110" s="17">
        <f>Table1[[#This Row],[EPS2]]+Table1[[#This Row],[تفاوت نهایی  close]]</f>
        <v>-21750</v>
      </c>
      <c r="T110" s="17">
        <v>50960</v>
      </c>
      <c r="U110" s="17">
        <v>29040</v>
      </c>
      <c r="V110" s="17" t="s">
        <v>617</v>
      </c>
      <c r="W110" s="26">
        <f>Table1[[#This Row],[اتنهایی high]]-Table1[[#This Row],[high ابتدایی]]</f>
        <v>-21920</v>
      </c>
      <c r="X110" s="26">
        <f>Table1[[#This Row],[اتنهایی high]]-Table1[[#This Row],[high ابتدایی]]</f>
        <v>-21920</v>
      </c>
      <c r="Y110" s="9">
        <v>1240</v>
      </c>
      <c r="Z110" s="17" t="s">
        <v>1074</v>
      </c>
      <c r="AA110" s="17">
        <f>[1]!Table1[[#This Row],[EPS3]]+[1]!Table1[[#This Row],[تغییرات  نهایی high]]</f>
        <v>-20680</v>
      </c>
      <c r="AB110" s="17">
        <v>50960</v>
      </c>
      <c r="AC110" s="17">
        <v>26570</v>
      </c>
      <c r="AD110" s="17" t="s">
        <v>756</v>
      </c>
      <c r="AE110" s="26">
        <f>Table1[[#This Row],[انتهایی low]]-Table1[[#This Row],[ابتدایی low]]</f>
        <v>-24390</v>
      </c>
      <c r="AF110" s="26">
        <v>-24390</v>
      </c>
      <c r="AG110" s="9">
        <v>1240</v>
      </c>
      <c r="AH110" s="17" t="s">
        <v>912</v>
      </c>
      <c r="AI110" s="17">
        <f>[1]!Table1[[#This Row],[EPS4]]+[1]!Table1[[#This Row],[تتغیرات نهایی low]]</f>
        <v>-23150</v>
      </c>
    </row>
    <row r="111" spans="1:35" x14ac:dyDescent="0.25">
      <c r="A111" s="1">
        <v>10</v>
      </c>
      <c r="B111" s="16">
        <v>1400</v>
      </c>
      <c r="C111" s="1" t="s">
        <v>19</v>
      </c>
      <c r="D111" s="1">
        <v>131208</v>
      </c>
      <c r="E111" s="1">
        <v>48050</v>
      </c>
      <c r="F111" s="1" t="s">
        <v>92</v>
      </c>
      <c r="G111" s="14">
        <v>-83158</v>
      </c>
      <c r="H111" s="14">
        <v>-83158</v>
      </c>
      <c r="I111" s="9">
        <v>954</v>
      </c>
      <c r="J111" s="1" t="str">
        <f>Table1[[#This Row],[تفاوت نهایی open]] &amp; " + " &amp; Table1[[#This Row],[EPS]]</f>
        <v>-83158 + 954</v>
      </c>
      <c r="K111" s="5">
        <f t="shared" si="11"/>
        <v>-82204</v>
      </c>
      <c r="L111" s="17" t="s">
        <v>203</v>
      </c>
      <c r="M111" s="17">
        <v>48150</v>
      </c>
      <c r="N111" s="25" t="str">
        <f t="shared" si="9"/>
        <v>48150-130121</v>
      </c>
      <c r="O111" s="26">
        <f t="shared" si="7"/>
        <v>-81971</v>
      </c>
      <c r="P111" s="26">
        <v>-81971</v>
      </c>
      <c r="Q111" s="9">
        <v>954</v>
      </c>
      <c r="R111" s="25" t="str">
        <f>Table1[[#This Row],[EPS2]]&amp;"+"&amp;Table1[[#This Row],[تفاوت نهایی  close]]</f>
        <v>954+-81971</v>
      </c>
      <c r="S111" s="17">
        <f>Table1[[#This Row],[EPS2]]+Table1[[#This Row],[تفاوت نهایی  close]]</f>
        <v>-81017</v>
      </c>
      <c r="T111" s="17">
        <v>130600</v>
      </c>
      <c r="U111" s="17">
        <v>48950</v>
      </c>
      <c r="V111" s="17" t="s">
        <v>618</v>
      </c>
      <c r="W111" s="26">
        <f>Table1[[#This Row],[اتنهایی high]]-Table1[[#This Row],[high ابتدایی]]</f>
        <v>-81650</v>
      </c>
      <c r="X111" s="26">
        <f>Table1[[#This Row],[اتنهایی high]]-Table1[[#This Row],[high ابتدایی]]</f>
        <v>-81650</v>
      </c>
      <c r="Y111" s="9">
        <v>954</v>
      </c>
      <c r="Z111" s="17" t="s">
        <v>1075</v>
      </c>
      <c r="AA111" s="17">
        <f>[1]!Table1[[#This Row],[EPS3]]+[1]!Table1[[#This Row],[تغییرات  نهایی high]]</f>
        <v>-80696</v>
      </c>
      <c r="AB111" s="17">
        <v>128584</v>
      </c>
      <c r="AC111" s="17">
        <v>46800</v>
      </c>
      <c r="AD111" s="17" t="s">
        <v>757</v>
      </c>
      <c r="AE111" s="26">
        <f>Table1[[#This Row],[انتهایی low]]-Table1[[#This Row],[ابتدایی low]]</f>
        <v>-81784</v>
      </c>
      <c r="AF111" s="26">
        <v>-81784</v>
      </c>
      <c r="AG111" s="9">
        <v>954</v>
      </c>
      <c r="AH111" s="17" t="s">
        <v>913</v>
      </c>
      <c r="AI111" s="17">
        <f>[1]!Table1[[#This Row],[EPS4]]+[1]!Table1[[#This Row],[تتغیرات نهایی low]]</f>
        <v>-80830</v>
      </c>
    </row>
    <row r="112" spans="1:35" x14ac:dyDescent="0.25">
      <c r="A112" s="1">
        <v>11</v>
      </c>
      <c r="B112" s="16">
        <v>1400</v>
      </c>
      <c r="C112" s="1" t="s">
        <v>7</v>
      </c>
      <c r="D112" s="1">
        <v>11990</v>
      </c>
      <c r="E112" s="1">
        <v>8300</v>
      </c>
      <c r="F112" s="1" t="s">
        <v>93</v>
      </c>
      <c r="G112" s="14">
        <v>-3690</v>
      </c>
      <c r="H112" s="14">
        <v>-3690</v>
      </c>
      <c r="I112" s="9">
        <v>1151</v>
      </c>
      <c r="J112" s="1" t="str">
        <f>Table1[[#This Row],[تفاوت نهایی open]] &amp; " + " &amp; Table1[[#This Row],[EPS]]</f>
        <v>-3690 + 1151</v>
      </c>
      <c r="K112" s="5">
        <f t="shared" si="11"/>
        <v>-2539</v>
      </c>
      <c r="L112" s="17" t="s">
        <v>320</v>
      </c>
      <c r="M112" s="17">
        <v>8610</v>
      </c>
      <c r="N112" s="25" t="str">
        <f t="shared" si="9"/>
        <v>8610-11850</v>
      </c>
      <c r="O112" s="26">
        <f t="shared" si="7"/>
        <v>-3240</v>
      </c>
      <c r="P112" s="26">
        <v>-3240</v>
      </c>
      <c r="Q112" s="9">
        <v>1151</v>
      </c>
      <c r="R112" s="25" t="str">
        <f>Table1[[#This Row],[EPS2]]&amp;"+"&amp;Table1[[#This Row],[تفاوت نهایی  close]]</f>
        <v>1151+-3240</v>
      </c>
      <c r="S112" s="17">
        <f>Table1[[#This Row],[EPS2]]+Table1[[#This Row],[تفاوت نهایی  close]]</f>
        <v>-2089</v>
      </c>
      <c r="T112" s="17" t="s">
        <v>255</v>
      </c>
      <c r="U112" s="17" t="s">
        <v>422</v>
      </c>
      <c r="V112" s="17" t="s">
        <v>619</v>
      </c>
      <c r="W112" s="26">
        <f>Table1[[#This Row],[اتنهایی high]]-Table1[[#This Row],[high ابتدایی]]</f>
        <v>-3390</v>
      </c>
      <c r="X112" s="26">
        <f>Table1[[#This Row],[اتنهایی high]]-Table1[[#This Row],[high ابتدایی]]</f>
        <v>-3390</v>
      </c>
      <c r="Y112" s="9">
        <v>1151</v>
      </c>
      <c r="Z112" s="17" t="s">
        <v>1076</v>
      </c>
      <c r="AA112" s="17">
        <f>[1]!Table1[[#This Row],[EPS3]]+[1]!Table1[[#This Row],[تغییرات  نهایی high]]</f>
        <v>-2239</v>
      </c>
      <c r="AB112" s="17" t="s">
        <v>499</v>
      </c>
      <c r="AC112" s="17" t="s">
        <v>465</v>
      </c>
      <c r="AD112" s="17" t="s">
        <v>758</v>
      </c>
      <c r="AE112" s="26">
        <f>Table1[[#This Row],[انتهایی low]]-Table1[[#This Row],[ابتدایی low]]</f>
        <v>-3460</v>
      </c>
      <c r="AF112" s="26">
        <v>-3460</v>
      </c>
      <c r="AG112" s="9">
        <v>1151</v>
      </c>
      <c r="AH112" s="17" t="s">
        <v>914</v>
      </c>
      <c r="AI112" s="17">
        <f>[1]!Table1[[#This Row],[EPS4]]+[1]!Table1[[#This Row],[تتغیرات نهایی low]]</f>
        <v>-2309</v>
      </c>
    </row>
    <row r="113" spans="1:35" x14ac:dyDescent="0.25">
      <c r="A113" s="1">
        <v>12</v>
      </c>
      <c r="B113" s="16">
        <v>1400</v>
      </c>
      <c r="C113" s="1" t="s">
        <v>14</v>
      </c>
      <c r="D113" s="1">
        <v>17900</v>
      </c>
      <c r="E113" s="1">
        <v>22550</v>
      </c>
      <c r="F113" s="1" t="s">
        <v>94</v>
      </c>
      <c r="G113" s="14">
        <v>4650</v>
      </c>
      <c r="H113" s="14">
        <v>4650</v>
      </c>
      <c r="I113" s="9">
        <v>2428</v>
      </c>
      <c r="J113" s="1" t="str">
        <f>Table1[[#This Row],[تفاوت نهایی open]] &amp; " + " &amp; Table1[[#This Row],[EPS]]</f>
        <v>4650 + 2428</v>
      </c>
      <c r="K113" s="5">
        <f t="shared" si="11"/>
        <v>7078</v>
      </c>
      <c r="L113" s="17" t="s">
        <v>324</v>
      </c>
      <c r="M113" s="17">
        <v>22530</v>
      </c>
      <c r="N113" s="25" t="str">
        <f t="shared" si="9"/>
        <v>22530-17610</v>
      </c>
      <c r="O113" s="26">
        <f t="shared" si="7"/>
        <v>4920</v>
      </c>
      <c r="P113" s="26">
        <v>4920</v>
      </c>
      <c r="Q113" s="9">
        <v>2428</v>
      </c>
      <c r="R113" s="25" t="str">
        <f>Table1[[#This Row],[EPS2]]&amp;"+"&amp;Table1[[#This Row],[تفاوت نهایی  close]]</f>
        <v>2428+4920</v>
      </c>
      <c r="S113" s="17">
        <f>Table1[[#This Row],[EPS2]]+Table1[[#This Row],[تفاوت نهایی  close]]</f>
        <v>7348</v>
      </c>
      <c r="T113" s="17" t="s">
        <v>382</v>
      </c>
      <c r="U113" s="17" t="s">
        <v>417</v>
      </c>
      <c r="V113" s="17" t="s">
        <v>620</v>
      </c>
      <c r="W113" s="26">
        <f>Table1[[#This Row],[اتنهایی high]]-Table1[[#This Row],[high ابتدایی]]</f>
        <v>1000</v>
      </c>
      <c r="X113" s="26">
        <f>Table1[[#This Row],[اتنهایی high]]-Table1[[#This Row],[high ابتدایی]]</f>
        <v>1000</v>
      </c>
      <c r="Y113" s="9">
        <v>2428</v>
      </c>
      <c r="Z113" s="17" t="s">
        <v>1077</v>
      </c>
      <c r="AA113" s="17">
        <f>[1]!Table1[[#This Row],[EPS3]]+[1]!Table1[[#This Row],[تغییرات  نهایی high]]</f>
        <v>3428</v>
      </c>
      <c r="AB113" s="17" t="s">
        <v>463</v>
      </c>
      <c r="AC113" s="17" t="s">
        <v>469</v>
      </c>
      <c r="AD113" s="17" t="s">
        <v>759</v>
      </c>
      <c r="AE113" s="26">
        <f>Table1[[#This Row],[انتهایی low]]-Table1[[#This Row],[ابتدایی low]]</f>
        <v>4520</v>
      </c>
      <c r="AF113" s="26">
        <v>4520</v>
      </c>
      <c r="AG113" s="9">
        <v>2428</v>
      </c>
      <c r="AH113" s="17" t="s">
        <v>915</v>
      </c>
      <c r="AI113" s="17">
        <f>[1]!Table1[[#This Row],[EPS4]]+[1]!Table1[[#This Row],[تتغیرات نهایی low]]</f>
        <v>6948</v>
      </c>
    </row>
    <row r="114" spans="1:35" x14ac:dyDescent="0.25">
      <c r="A114" s="1">
        <v>13</v>
      </c>
      <c r="B114" s="16">
        <v>1400</v>
      </c>
      <c r="C114" s="1" t="s">
        <v>15</v>
      </c>
      <c r="D114" s="1">
        <v>1000</v>
      </c>
      <c r="E114" s="1">
        <v>314200</v>
      </c>
      <c r="F114" s="1" t="s">
        <v>95</v>
      </c>
      <c r="G114" s="14">
        <v>313200</v>
      </c>
      <c r="H114" s="14">
        <v>313200</v>
      </c>
      <c r="I114" s="9">
        <v>12683</v>
      </c>
      <c r="J114" s="1" t="str">
        <f>Table1[[#This Row],[تفاوت نهایی open]] &amp; " + " &amp; Table1[[#This Row],[EPS]]</f>
        <v>313200 + 12683</v>
      </c>
      <c r="K114" s="5">
        <f t="shared" si="11"/>
        <v>325883</v>
      </c>
      <c r="L114" s="17" t="s">
        <v>318</v>
      </c>
      <c r="M114" s="17">
        <v>305150</v>
      </c>
      <c r="N114" s="25" t="str">
        <f t="shared" si="9"/>
        <v>305150-1000</v>
      </c>
      <c r="O114" s="26">
        <f t="shared" si="7"/>
        <v>304150</v>
      </c>
      <c r="P114" s="26">
        <v>304150</v>
      </c>
      <c r="Q114" s="9">
        <v>12683</v>
      </c>
      <c r="R114" s="25" t="str">
        <f>Table1[[#This Row],[EPS2]]&amp;"+"&amp;Table1[[#This Row],[تفاوت نهایی  close]]</f>
        <v>12683+304150</v>
      </c>
      <c r="S114" s="17">
        <f>Table1[[#This Row],[EPS2]]+Table1[[#This Row],[تفاوت نهایی  close]]</f>
        <v>316833</v>
      </c>
      <c r="T114" s="17" t="s">
        <v>371</v>
      </c>
      <c r="U114" s="17" t="s">
        <v>423</v>
      </c>
      <c r="V114" s="17" t="s">
        <v>621</v>
      </c>
      <c r="W114" s="26">
        <f>Table1[[#This Row],[اتنهایی high]]-Table1[[#This Row],[high ابتدایی]]</f>
        <v>314200</v>
      </c>
      <c r="X114" s="26">
        <f>Table1[[#This Row],[اتنهایی high]]-Table1[[#This Row],[high ابتدایی]]</f>
        <v>314200</v>
      </c>
      <c r="Y114" s="9">
        <v>12683</v>
      </c>
      <c r="Z114" s="17" t="s">
        <v>1078</v>
      </c>
      <c r="AA114" s="17">
        <f>[1]!Table1[[#This Row],[EPS3]]+[1]!Table1[[#This Row],[تغییرات  نهایی high]]</f>
        <v>326883</v>
      </c>
      <c r="AB114" s="17" t="s">
        <v>371</v>
      </c>
      <c r="AC114" s="17" t="s">
        <v>470</v>
      </c>
      <c r="AD114" s="17" t="s">
        <v>760</v>
      </c>
      <c r="AE114" s="26">
        <f>Table1[[#This Row],[انتهایی low]]-Table1[[#This Row],[ابتدایی low]]</f>
        <v>304800</v>
      </c>
      <c r="AF114" s="26">
        <v>304800</v>
      </c>
      <c r="AG114" s="9">
        <v>12683</v>
      </c>
      <c r="AH114" s="17" t="s">
        <v>916</v>
      </c>
      <c r="AI114" s="17">
        <f>[1]!Table1[[#This Row],[EPS4]]+[1]!Table1[[#This Row],[تتغیرات نهایی low]]</f>
        <v>317483</v>
      </c>
    </row>
    <row r="115" spans="1:35" x14ac:dyDescent="0.25">
      <c r="A115" s="1">
        <v>14</v>
      </c>
      <c r="B115" s="16">
        <v>1400</v>
      </c>
      <c r="C115" s="1" t="s">
        <v>10</v>
      </c>
      <c r="D115" s="1">
        <v>49100</v>
      </c>
      <c r="E115" s="1">
        <v>20260</v>
      </c>
      <c r="F115" s="1" t="s">
        <v>96</v>
      </c>
      <c r="G115" s="14">
        <v>-28840</v>
      </c>
      <c r="H115" s="14">
        <v>-28840</v>
      </c>
      <c r="I115" s="10">
        <v>2196</v>
      </c>
      <c r="J115" s="1" t="str">
        <f>Table1[[#This Row],[تفاوت نهایی open]] &amp; " + " &amp; Table1[[#This Row],[EPS]]</f>
        <v>-28840 + 2196</v>
      </c>
      <c r="K115" s="5">
        <f t="shared" si="11"/>
        <v>-26644</v>
      </c>
      <c r="L115" s="17" t="s">
        <v>349</v>
      </c>
      <c r="M115" s="17">
        <v>20400</v>
      </c>
      <c r="N115" s="25" t="str">
        <f t="shared" si="9"/>
        <v>20400-49460</v>
      </c>
      <c r="O115" s="26">
        <f t="shared" si="7"/>
        <v>-29060</v>
      </c>
      <c r="P115" s="26">
        <v>-29060</v>
      </c>
      <c r="Q115" s="10">
        <v>2196</v>
      </c>
      <c r="R115" s="25" t="str">
        <f>Table1[[#This Row],[EPS2]]&amp;"+"&amp;Table1[[#This Row],[تفاوت نهایی  close]]</f>
        <v>2196+-29060</v>
      </c>
      <c r="S115" s="17">
        <f>Table1[[#This Row],[EPS2]]+Table1[[#This Row],[تفاوت نهایی  close]]</f>
        <v>-26864</v>
      </c>
      <c r="T115" s="17" t="s">
        <v>380</v>
      </c>
      <c r="U115" s="17" t="s">
        <v>420</v>
      </c>
      <c r="V115" s="17" t="s">
        <v>622</v>
      </c>
      <c r="W115" s="26">
        <f>Table1[[#This Row],[اتنهایی high]]-Table1[[#This Row],[high ابتدایی]]</f>
        <v>-29650</v>
      </c>
      <c r="X115" s="26">
        <f>Table1[[#This Row],[اتنهایی high]]-Table1[[#This Row],[high ابتدایی]]</f>
        <v>-29650</v>
      </c>
      <c r="Y115" s="10">
        <v>2196</v>
      </c>
      <c r="Z115" s="17" t="s">
        <v>1079</v>
      </c>
      <c r="AA115" s="17">
        <f>[1]!Table1[[#This Row],[EPS3]]+[1]!Table1[[#This Row],[تغییرات  نهایی high]]</f>
        <v>-27454</v>
      </c>
      <c r="AB115" s="17" t="s">
        <v>501</v>
      </c>
      <c r="AC115" s="17" t="s">
        <v>466</v>
      </c>
      <c r="AD115" s="17" t="s">
        <v>761</v>
      </c>
      <c r="AE115" s="26">
        <f>Table1[[#This Row],[انتهایی low]]-Table1[[#This Row],[ابتدایی low]]</f>
        <v>-460860</v>
      </c>
      <c r="AF115" s="26">
        <v>-460860</v>
      </c>
      <c r="AG115" s="10">
        <v>2196</v>
      </c>
      <c r="AH115" s="17" t="s">
        <v>917</v>
      </c>
      <c r="AI115" s="17">
        <f>[1]!Table1[[#This Row],[EPS4]]+[1]!Table1[[#This Row],[تتغیرات نهایی low]]</f>
        <v>-458664</v>
      </c>
    </row>
    <row r="116" spans="1:35" x14ac:dyDescent="0.25">
      <c r="A116" s="1">
        <v>15</v>
      </c>
      <c r="B116" s="16">
        <v>1400</v>
      </c>
      <c r="C116" s="1" t="s">
        <v>8</v>
      </c>
      <c r="D116" s="1">
        <v>47105</v>
      </c>
      <c r="E116" s="1">
        <v>47050</v>
      </c>
      <c r="F116" s="1" t="s">
        <v>97</v>
      </c>
      <c r="G116" s="14">
        <v>-55</v>
      </c>
      <c r="H116" s="14">
        <v>-55</v>
      </c>
      <c r="I116" s="9">
        <v>4315</v>
      </c>
      <c r="J116" s="1" t="str">
        <f>Table1[[#This Row],[تفاوت نهایی open]] &amp; " + " &amp; Table1[[#This Row],[EPS]]</f>
        <v>-55 + 4315</v>
      </c>
      <c r="K116" s="5">
        <f t="shared" si="11"/>
        <v>4260</v>
      </c>
      <c r="L116" s="17" t="s">
        <v>350</v>
      </c>
      <c r="M116" s="17">
        <v>47100</v>
      </c>
      <c r="N116" s="25" t="str">
        <f t="shared" si="9"/>
        <v>47100-47244</v>
      </c>
      <c r="O116" s="26">
        <f t="shared" si="7"/>
        <v>-144</v>
      </c>
      <c r="P116" s="26">
        <v>-144</v>
      </c>
      <c r="Q116" s="9">
        <v>4315</v>
      </c>
      <c r="R116" s="25" t="str">
        <f>Table1[[#This Row],[EPS2]]&amp;"+"&amp;Table1[[#This Row],[تفاوت نهایی  close]]</f>
        <v>4315+-144</v>
      </c>
      <c r="S116" s="17">
        <f>Table1[[#This Row],[EPS2]]+Table1[[#This Row],[تفاوت نهایی  close]]</f>
        <v>4171</v>
      </c>
      <c r="T116" s="17" t="s">
        <v>379</v>
      </c>
      <c r="U116" s="17" t="s">
        <v>421</v>
      </c>
      <c r="V116" s="17" t="s">
        <v>623</v>
      </c>
      <c r="W116" s="26">
        <f>Table1[[#This Row],[اتنهایی high]]-Table1[[#This Row],[high ابتدایی]]</f>
        <v>-1968</v>
      </c>
      <c r="X116" s="26">
        <f>Table1[[#This Row],[اتنهایی high]]-Table1[[#This Row],[high ابتدایی]]</f>
        <v>-1968</v>
      </c>
      <c r="Y116" s="9">
        <v>4315</v>
      </c>
      <c r="Z116" s="17" t="s">
        <v>1080</v>
      </c>
      <c r="AA116" s="17">
        <f>[1]!Table1[[#This Row],[EPS3]]+[1]!Table1[[#This Row],[تغییرات  نهایی high]]</f>
        <v>2347</v>
      </c>
      <c r="AB116" s="17" t="s">
        <v>500</v>
      </c>
      <c r="AC116" s="17" t="s">
        <v>467</v>
      </c>
      <c r="AD116" s="17" t="s">
        <v>762</v>
      </c>
      <c r="AE116" s="26">
        <f>Table1[[#This Row],[انتهایی low]]-Table1[[#This Row],[ابتدایی low]]</f>
        <v>-201</v>
      </c>
      <c r="AF116" s="26">
        <v>-201</v>
      </c>
      <c r="AG116" s="9">
        <v>4315</v>
      </c>
      <c r="AH116" s="17" t="s">
        <v>918</v>
      </c>
      <c r="AI116" s="17">
        <f>[1]!Table1[[#This Row],[EPS4]]+[1]!Table1[[#This Row],[تتغیرات نهایی low]]</f>
        <v>4114</v>
      </c>
    </row>
    <row r="117" spans="1:35" x14ac:dyDescent="0.25">
      <c r="A117" s="1">
        <v>16</v>
      </c>
      <c r="B117" s="16">
        <v>1400</v>
      </c>
      <c r="C117" s="1" t="s">
        <v>3</v>
      </c>
      <c r="D117" s="1">
        <v>1000</v>
      </c>
      <c r="E117" s="1">
        <v>27150</v>
      </c>
      <c r="F117" s="1" t="s">
        <v>98</v>
      </c>
      <c r="G117" s="14">
        <v>26150</v>
      </c>
      <c r="H117" s="14">
        <v>26150</v>
      </c>
      <c r="I117" s="9">
        <v>6907</v>
      </c>
      <c r="J117" s="1" t="str">
        <f>Table1[[#This Row],[تفاوت نهایی open]] &amp; " + " &amp; Table1[[#This Row],[EPS]]</f>
        <v>26150 + 6907</v>
      </c>
      <c r="K117" s="5">
        <f t="shared" si="11"/>
        <v>33057</v>
      </c>
      <c r="L117" s="17" t="s">
        <v>318</v>
      </c>
      <c r="M117" s="17">
        <v>27250</v>
      </c>
      <c r="N117" s="25" t="str">
        <f t="shared" si="9"/>
        <v>27250-1000</v>
      </c>
      <c r="O117" s="26">
        <f t="shared" si="7"/>
        <v>26250</v>
      </c>
      <c r="P117" s="26">
        <v>26250</v>
      </c>
      <c r="Q117" s="9">
        <v>6907</v>
      </c>
      <c r="R117" s="25" t="str">
        <f>Table1[[#This Row],[EPS2]]&amp;"+"&amp;Table1[[#This Row],[تفاوت نهایی  close]]</f>
        <v>6907+26250</v>
      </c>
      <c r="S117" s="17">
        <f>Table1[[#This Row],[EPS2]]+Table1[[#This Row],[تفاوت نهایی  close]]</f>
        <v>33157</v>
      </c>
      <c r="T117" s="17" t="s">
        <v>371</v>
      </c>
      <c r="U117" s="17" t="s">
        <v>384</v>
      </c>
      <c r="V117" s="17" t="s">
        <v>624</v>
      </c>
      <c r="W117" s="26">
        <f>Table1[[#This Row],[اتنهایی high]]-Table1[[#This Row],[high ابتدایی]]</f>
        <v>27750</v>
      </c>
      <c r="X117" s="26">
        <f>Table1[[#This Row],[اتنهایی high]]-Table1[[#This Row],[high ابتدایی]]</f>
        <v>27750</v>
      </c>
      <c r="Y117" s="9">
        <v>6907</v>
      </c>
      <c r="Z117" s="17" t="s">
        <v>1081</v>
      </c>
      <c r="AA117" s="17">
        <f>[1]!Table1[[#This Row],[EPS3]]+[1]!Table1[[#This Row],[تغییرات  نهایی high]]</f>
        <v>34657</v>
      </c>
      <c r="AB117" s="17" t="s">
        <v>371</v>
      </c>
      <c r="AC117" s="17" t="s">
        <v>464</v>
      </c>
      <c r="AD117" s="17" t="s">
        <v>763</v>
      </c>
      <c r="AE117" s="26">
        <f>Table1[[#This Row],[انتهایی low]]-Table1[[#This Row],[ابتدایی low]]</f>
        <v>27000</v>
      </c>
      <c r="AF117" s="26">
        <v>27000</v>
      </c>
      <c r="AG117" s="9">
        <v>6907</v>
      </c>
      <c r="AH117" s="17" t="s">
        <v>919</v>
      </c>
      <c r="AI117" s="17">
        <f>[1]!Table1[[#This Row],[EPS4]]+[1]!Table1[[#This Row],[تتغیرات نهایی low]]</f>
        <v>33907</v>
      </c>
    </row>
    <row r="118" spans="1:35" x14ac:dyDescent="0.3">
      <c r="A118" s="2" t="s">
        <v>0</v>
      </c>
      <c r="B118" s="15" t="s">
        <v>180</v>
      </c>
      <c r="C118" s="3" t="s">
        <v>1</v>
      </c>
      <c r="D118" s="3" t="s">
        <v>184</v>
      </c>
      <c r="E118" s="3" t="s">
        <v>185</v>
      </c>
      <c r="F118" s="3" t="s">
        <v>186</v>
      </c>
      <c r="G118" s="13" t="s">
        <v>187</v>
      </c>
      <c r="H118" s="13" t="s">
        <v>188</v>
      </c>
      <c r="I118" s="3" t="s">
        <v>181</v>
      </c>
      <c r="J118" s="3" t="s">
        <v>183</v>
      </c>
      <c r="K118" s="4" t="s">
        <v>182</v>
      </c>
      <c r="L118" s="18" t="s">
        <v>189</v>
      </c>
      <c r="M118" s="18" t="s">
        <v>190</v>
      </c>
      <c r="N118" s="18" t="s">
        <v>191</v>
      </c>
      <c r="O118" s="18" t="s">
        <v>335</v>
      </c>
      <c r="P118" s="18" t="s">
        <v>336</v>
      </c>
      <c r="Q118" s="3" t="s">
        <v>181</v>
      </c>
      <c r="R118" s="18" t="s">
        <v>338</v>
      </c>
      <c r="S118" s="21" t="s">
        <v>339</v>
      </c>
      <c r="T118" s="27" t="s">
        <v>359</v>
      </c>
      <c r="U118" s="27" t="s">
        <v>360</v>
      </c>
      <c r="V118" s="27" t="s">
        <v>361</v>
      </c>
      <c r="W118" s="27" t="s">
        <v>447</v>
      </c>
      <c r="X118" s="27" t="s">
        <v>362</v>
      </c>
      <c r="Y118" s="30" t="s">
        <v>983</v>
      </c>
      <c r="Z118" s="30" t="s">
        <v>807</v>
      </c>
      <c r="AA118" s="27" t="s">
        <v>984</v>
      </c>
      <c r="AB118" s="28" t="s">
        <v>448</v>
      </c>
      <c r="AC118" s="28" t="s">
        <v>449</v>
      </c>
      <c r="AD118" s="28" t="s">
        <v>450</v>
      </c>
      <c r="AE118" s="28" t="s">
        <v>451</v>
      </c>
      <c r="AF118" s="28" t="s">
        <v>452</v>
      </c>
      <c r="AG118" s="29" t="s">
        <v>821</v>
      </c>
      <c r="AH118" s="29" t="s">
        <v>810</v>
      </c>
      <c r="AI118" s="28" t="s">
        <v>822</v>
      </c>
    </row>
    <row r="119" spans="1:35" x14ac:dyDescent="0.25">
      <c r="A119" s="1">
        <v>1</v>
      </c>
      <c r="B119" s="16">
        <v>1401</v>
      </c>
      <c r="C119" s="1" t="s">
        <v>4</v>
      </c>
      <c r="D119" s="1">
        <v>16020</v>
      </c>
      <c r="E119" s="1">
        <v>9690</v>
      </c>
      <c r="F119" s="1" t="s">
        <v>66</v>
      </c>
      <c r="G119" s="14">
        <v>-6330</v>
      </c>
      <c r="H119" s="14">
        <v>-6330</v>
      </c>
      <c r="I119" s="9">
        <v>1062</v>
      </c>
      <c r="J119" s="1" t="str">
        <f>Table1[[#This Row],[تفاوت نهایی open]] &amp; " + " &amp; Table1[[#This Row],[EPS]]</f>
        <v>-6330 + 1062</v>
      </c>
      <c r="K119" s="5">
        <f t="shared" ref="K119:K135" si="12">SUM(G119,I119)</f>
        <v>-5268</v>
      </c>
      <c r="L119" s="17" t="s">
        <v>243</v>
      </c>
      <c r="M119" s="17">
        <v>9890</v>
      </c>
      <c r="N119" s="25" t="str">
        <f t="shared" si="9"/>
        <v>9890-16100</v>
      </c>
      <c r="O119" s="26">
        <f t="shared" si="7"/>
        <v>-6210</v>
      </c>
      <c r="P119" s="26">
        <v>-6210</v>
      </c>
      <c r="Q119" s="9">
        <v>1062</v>
      </c>
      <c r="R119" s="25" t="str">
        <f>Table1[[#This Row],[EPS2]]&amp;"+"&amp;Table1[[#This Row],[تفاوت نهایی  close]]</f>
        <v>1062+-6210</v>
      </c>
      <c r="S119" s="17">
        <f>Table1[[#This Row],[EPS2]]+Table1[[#This Row],[تفاوت نهایی  close]]</f>
        <v>-5148</v>
      </c>
      <c r="T119" s="17">
        <v>16590</v>
      </c>
      <c r="U119" s="17">
        <v>10200</v>
      </c>
      <c r="V119" s="17" t="s">
        <v>625</v>
      </c>
      <c r="W119" s="26">
        <f>Table1[[#This Row],[اتنهایی high]]-Table1[[#This Row],[high ابتدایی]]</f>
        <v>-6390</v>
      </c>
      <c r="X119" s="26">
        <f>Table1[[#This Row],[اتنهایی high]]-Table1[[#This Row],[high ابتدایی]]</f>
        <v>-6390</v>
      </c>
      <c r="Y119" s="9">
        <v>1062</v>
      </c>
      <c r="Z119" s="17" t="s">
        <v>1082</v>
      </c>
      <c r="AA119" s="17">
        <f>[1]!Table1[[#This Row],[EPS3]]+[1]!Table1[[#This Row],[تغییرات  نهایی high]]</f>
        <v>-5328</v>
      </c>
      <c r="AB119" s="17">
        <v>26850</v>
      </c>
      <c r="AC119" s="17">
        <v>9730</v>
      </c>
      <c r="AD119" s="17" t="s">
        <v>764</v>
      </c>
      <c r="AE119" s="26">
        <f>Table1[[#This Row],[انتهایی low]]-Table1[[#This Row],[ابتدایی low]]</f>
        <v>-17120</v>
      </c>
      <c r="AF119" s="26">
        <v>-17120</v>
      </c>
      <c r="AG119" s="9">
        <v>1062</v>
      </c>
      <c r="AH119" s="17" t="s">
        <v>920</v>
      </c>
      <c r="AI119" s="17">
        <f>[1]!Table1[[#This Row],[EPS4]]+[1]!Table1[[#This Row],[تتغیرات نهایی low]]</f>
        <v>-16058</v>
      </c>
    </row>
    <row r="120" spans="1:35" x14ac:dyDescent="0.25">
      <c r="A120" s="1">
        <v>2</v>
      </c>
      <c r="B120" s="16">
        <v>1401</v>
      </c>
      <c r="C120" s="1" t="s">
        <v>5</v>
      </c>
      <c r="D120" s="1">
        <v>11980</v>
      </c>
      <c r="E120" s="1">
        <v>5920</v>
      </c>
      <c r="F120" s="1" t="s">
        <v>67</v>
      </c>
      <c r="G120" s="14">
        <v>-6060</v>
      </c>
      <c r="H120" s="14">
        <v>-6060</v>
      </c>
      <c r="I120" s="9">
        <v>717</v>
      </c>
      <c r="J120" s="1" t="str">
        <f>Table1[[#This Row],[تفاوت نهایی open]] &amp; " + " &amp; Table1[[#This Row],[EPS]]</f>
        <v>-6060 + 717</v>
      </c>
      <c r="K120" s="5">
        <f t="shared" si="12"/>
        <v>-5343</v>
      </c>
      <c r="L120" s="17" t="s">
        <v>255</v>
      </c>
      <c r="M120" s="17">
        <v>6250</v>
      </c>
      <c r="N120" s="25" t="str">
        <f t="shared" si="9"/>
        <v>6250-12100</v>
      </c>
      <c r="O120" s="26">
        <f t="shared" si="7"/>
        <v>-5850</v>
      </c>
      <c r="P120" s="26">
        <v>-5850</v>
      </c>
      <c r="Q120" s="9">
        <v>717</v>
      </c>
      <c r="R120" s="25" t="str">
        <f>Table1[[#This Row],[EPS2]]&amp;"+"&amp;Table1[[#This Row],[تفاوت نهایی  close]]</f>
        <v>717+-5850</v>
      </c>
      <c r="S120" s="17">
        <f>Table1[[#This Row],[EPS2]]+Table1[[#This Row],[تفاوت نهایی  close]]</f>
        <v>-5133</v>
      </c>
      <c r="T120" s="17">
        <v>12440</v>
      </c>
      <c r="U120" s="17">
        <v>6330</v>
      </c>
      <c r="V120" s="17" t="s">
        <v>626</v>
      </c>
      <c r="W120" s="26">
        <f>Table1[[#This Row],[اتنهایی high]]-Table1[[#This Row],[high ابتدایی]]</f>
        <v>-6110</v>
      </c>
      <c r="X120" s="26">
        <f>Table1[[#This Row],[اتنهایی high]]-Table1[[#This Row],[high ابتدایی]]</f>
        <v>-6110</v>
      </c>
      <c r="Y120" s="9">
        <v>717</v>
      </c>
      <c r="Z120" s="17" t="s">
        <v>1083</v>
      </c>
      <c r="AA120" s="17">
        <f>[1]!Table1[[#This Row],[EPS3]]+[1]!Table1[[#This Row],[تغییرات  نهایی high]]</f>
        <v>-5393</v>
      </c>
      <c r="AB120" s="17">
        <v>16020</v>
      </c>
      <c r="AC120" s="17">
        <v>5950</v>
      </c>
      <c r="AD120" s="17" t="s">
        <v>765</v>
      </c>
      <c r="AE120" s="26">
        <f>Table1[[#This Row],[انتهایی low]]-Table1[[#This Row],[ابتدایی low]]</f>
        <v>-10070</v>
      </c>
      <c r="AF120" s="26">
        <v>-10070</v>
      </c>
      <c r="AG120" s="9">
        <v>717</v>
      </c>
      <c r="AH120" s="17" t="s">
        <v>921</v>
      </c>
      <c r="AI120" s="17">
        <f>[1]!Table1[[#This Row],[EPS4]]+[1]!Table1[[#This Row],[تتغیرات نهایی low]]</f>
        <v>-9353</v>
      </c>
    </row>
    <row r="121" spans="1:35" x14ac:dyDescent="0.25">
      <c r="A121" s="1">
        <v>3</v>
      </c>
      <c r="B121" s="16">
        <v>1401</v>
      </c>
      <c r="C121" s="1" t="s">
        <v>6</v>
      </c>
      <c r="D121" s="1">
        <v>12980</v>
      </c>
      <c r="E121" s="1">
        <v>6890</v>
      </c>
      <c r="F121" s="1" t="s">
        <v>68</v>
      </c>
      <c r="G121" s="14">
        <v>-6090</v>
      </c>
      <c r="H121" s="14">
        <v>-6090</v>
      </c>
      <c r="I121" s="9">
        <v>592</v>
      </c>
      <c r="J121" s="1" t="str">
        <f>Table1[[#This Row],[تفاوت نهایی open]] &amp; " + " &amp; Table1[[#This Row],[EPS]]</f>
        <v>-6090 + 592</v>
      </c>
      <c r="K121" s="5">
        <f t="shared" si="12"/>
        <v>-5498</v>
      </c>
      <c r="L121" s="17" t="s">
        <v>267</v>
      </c>
      <c r="M121" s="17">
        <v>7110</v>
      </c>
      <c r="N121" s="25" t="str">
        <f t="shared" si="9"/>
        <v>7110-13070</v>
      </c>
      <c r="O121" s="26">
        <f t="shared" si="7"/>
        <v>-5960</v>
      </c>
      <c r="P121" s="26">
        <v>-5960</v>
      </c>
      <c r="Q121" s="9">
        <v>592</v>
      </c>
      <c r="R121" s="25" t="str">
        <f>Table1[[#This Row],[EPS2]]&amp;"+"&amp;Table1[[#This Row],[تفاوت نهایی  close]]</f>
        <v>592+-5960</v>
      </c>
      <c r="S121" s="17">
        <f>Table1[[#This Row],[EPS2]]+Table1[[#This Row],[تفاوت نهایی  close]]</f>
        <v>-5368</v>
      </c>
      <c r="T121" s="17">
        <v>13620</v>
      </c>
      <c r="U121" s="17">
        <v>7280</v>
      </c>
      <c r="V121" s="17" t="s">
        <v>627</v>
      </c>
      <c r="W121" s="26">
        <f>Table1[[#This Row],[اتنهایی high]]-Table1[[#This Row],[high ابتدایی]]</f>
        <v>-6340</v>
      </c>
      <c r="X121" s="26">
        <f>Table1[[#This Row],[اتنهایی high]]-Table1[[#This Row],[high ابتدایی]]</f>
        <v>-6340</v>
      </c>
      <c r="Y121" s="9">
        <v>592</v>
      </c>
      <c r="Z121" s="17" t="s">
        <v>1084</v>
      </c>
      <c r="AA121" s="17">
        <f>[1]!Table1[[#This Row],[EPS3]]+[1]!Table1[[#This Row],[تغییرات  نهایی high]]</f>
        <v>-5748</v>
      </c>
      <c r="AB121" s="17">
        <v>11860</v>
      </c>
      <c r="AC121" s="17">
        <v>6890</v>
      </c>
      <c r="AD121" s="17" t="s">
        <v>766</v>
      </c>
      <c r="AE121" s="26">
        <f>Table1[[#This Row],[انتهایی low]]-Table1[[#This Row],[ابتدایی low]]</f>
        <v>-4970</v>
      </c>
      <c r="AF121" s="26">
        <v>-4970</v>
      </c>
      <c r="AG121" s="9">
        <v>592</v>
      </c>
      <c r="AH121" s="17" t="s">
        <v>922</v>
      </c>
      <c r="AI121" s="17">
        <f>[1]!Table1[[#This Row],[EPS4]]+[1]!Table1[[#This Row],[تتغیرات نهایی low]]</f>
        <v>-4378</v>
      </c>
    </row>
    <row r="122" spans="1:35" x14ac:dyDescent="0.3">
      <c r="A122" s="1">
        <v>4</v>
      </c>
      <c r="B122" s="16">
        <v>1401</v>
      </c>
      <c r="C122" s="1" t="s">
        <v>9</v>
      </c>
      <c r="D122" s="1">
        <v>61360</v>
      </c>
      <c r="E122" s="1">
        <v>55310</v>
      </c>
      <c r="F122" s="1" t="s">
        <v>69</v>
      </c>
      <c r="G122" s="14">
        <v>-6050</v>
      </c>
      <c r="H122" s="14">
        <v>-6050</v>
      </c>
      <c r="I122" s="8">
        <v>0</v>
      </c>
      <c r="J122" s="1" t="str">
        <f>Table1[[#This Row],[تفاوت نهایی open]] &amp; " + " &amp; Table1[[#This Row],[EPS]]</f>
        <v>-6050 + 0</v>
      </c>
      <c r="K122" s="5">
        <f t="shared" si="12"/>
        <v>-6050</v>
      </c>
      <c r="L122" s="17" t="s">
        <v>279</v>
      </c>
      <c r="M122" s="17">
        <v>56760</v>
      </c>
      <c r="N122" s="25" t="str">
        <f t="shared" si="9"/>
        <v>56760-61360</v>
      </c>
      <c r="O122" s="26">
        <f t="shared" si="7"/>
        <v>-4600</v>
      </c>
      <c r="P122" s="26">
        <v>-4600</v>
      </c>
      <c r="Q122" s="8">
        <v>0</v>
      </c>
      <c r="R122" s="25" t="str">
        <f>Table1[[#This Row],[EPS2]]&amp;"+"&amp;Table1[[#This Row],[تفاوت نهایی  close]]</f>
        <v>0+-4600</v>
      </c>
      <c r="S122" s="17">
        <f>Table1[[#This Row],[EPS2]]+Table1[[#This Row],[تفاوت نهایی  close]]</f>
        <v>-4600</v>
      </c>
      <c r="T122" s="17" t="s">
        <v>388</v>
      </c>
      <c r="U122" s="17" t="s">
        <v>427</v>
      </c>
      <c r="V122" s="17" t="s">
        <v>628</v>
      </c>
      <c r="W122" s="26">
        <f>Table1[[#This Row],[اتنهایی high]]-Table1[[#This Row],[high ابتدایی]]</f>
        <v>-5870</v>
      </c>
      <c r="X122" s="26">
        <f>Table1[[#This Row],[اتنهایی high]]-Table1[[#This Row],[high ابتدایی]]</f>
        <v>-5870</v>
      </c>
      <c r="Y122" s="8">
        <v>0</v>
      </c>
      <c r="Z122" s="17" t="s">
        <v>1085</v>
      </c>
      <c r="AA122" s="17">
        <f>[1]!Table1[[#This Row],[EPS3]]+[1]!Table1[[#This Row],[تغییرات  نهایی high]]</f>
        <v>-5870</v>
      </c>
      <c r="AB122" s="17" t="s">
        <v>504</v>
      </c>
      <c r="AC122" s="17" t="s">
        <v>418</v>
      </c>
      <c r="AD122" s="17" t="s">
        <v>767</v>
      </c>
      <c r="AE122" s="26">
        <f>Table1[[#This Row],[انتهایی low]]-Table1[[#This Row],[ابتدایی low]]</f>
        <v>-5010</v>
      </c>
      <c r="AF122" s="26">
        <v>-5010</v>
      </c>
      <c r="AG122" s="8">
        <v>0</v>
      </c>
      <c r="AH122" s="17" t="s">
        <v>923</v>
      </c>
      <c r="AI122" s="17">
        <f>[1]!Table1[[#This Row],[EPS4]]+[1]!Table1[[#This Row],[تتغیرات نهایی low]]</f>
        <v>-5010</v>
      </c>
    </row>
    <row r="123" spans="1:35" x14ac:dyDescent="0.25">
      <c r="A123" s="1">
        <v>5</v>
      </c>
      <c r="B123" s="16">
        <v>1401</v>
      </c>
      <c r="C123" s="1" t="s">
        <v>11</v>
      </c>
      <c r="D123" s="1">
        <v>5970</v>
      </c>
      <c r="E123" s="1">
        <v>4485</v>
      </c>
      <c r="F123" s="1" t="s">
        <v>70</v>
      </c>
      <c r="G123" s="14">
        <v>-1485</v>
      </c>
      <c r="H123" s="14">
        <v>-1485</v>
      </c>
      <c r="I123" s="9">
        <v>466</v>
      </c>
      <c r="J123" s="1" t="str">
        <f>Table1[[#This Row],[تفاوت نهایی open]] &amp; " + " &amp; Table1[[#This Row],[EPS]]</f>
        <v>-1485 + 466</v>
      </c>
      <c r="K123" s="5">
        <f t="shared" si="12"/>
        <v>-1019</v>
      </c>
      <c r="L123" s="17" t="s">
        <v>291</v>
      </c>
      <c r="M123" s="17">
        <v>4477</v>
      </c>
      <c r="N123" s="25" t="str">
        <f t="shared" si="9"/>
        <v>4477-6100</v>
      </c>
      <c r="O123" s="26">
        <f t="shared" si="7"/>
        <v>-1623</v>
      </c>
      <c r="P123" s="26">
        <v>-1623</v>
      </c>
      <c r="Q123" s="9">
        <v>466</v>
      </c>
      <c r="R123" s="25" t="str">
        <f>Table1[[#This Row],[EPS2]]&amp;"+"&amp;Table1[[#This Row],[تفاوت نهایی  close]]</f>
        <v>466+-1623</v>
      </c>
      <c r="S123" s="17">
        <f>Table1[[#This Row],[EPS2]]+Table1[[#This Row],[تفاوت نهایی  close]]</f>
        <v>-1157</v>
      </c>
      <c r="T123" s="17">
        <v>6200</v>
      </c>
      <c r="U123" s="17">
        <v>4600</v>
      </c>
      <c r="V123" s="17" t="s">
        <v>629</v>
      </c>
      <c r="W123" s="26">
        <f>Table1[[#This Row],[اتنهایی high]]-Table1[[#This Row],[high ابتدایی]]</f>
        <v>-1600</v>
      </c>
      <c r="X123" s="26">
        <f>Table1[[#This Row],[اتنهایی high]]-Table1[[#This Row],[high ابتدایی]]</f>
        <v>-1600</v>
      </c>
      <c r="Y123" s="9">
        <v>466</v>
      </c>
      <c r="Z123" s="17" t="s">
        <v>1086</v>
      </c>
      <c r="AA123" s="17">
        <f>[1]!Table1[[#This Row],[EPS3]]+[1]!Table1[[#This Row],[تغییرات  نهایی high]]</f>
        <v>-1134</v>
      </c>
      <c r="AB123" s="17">
        <v>5990</v>
      </c>
      <c r="AC123" s="17" t="s">
        <v>475</v>
      </c>
      <c r="AD123" s="17" t="s">
        <v>768</v>
      </c>
      <c r="AE123" s="26">
        <f>Table1[[#This Row],[انتهایی low]]-Table1[[#This Row],[ابتدایی low]]</f>
        <v>-1610</v>
      </c>
      <c r="AF123" s="26">
        <v>-1610</v>
      </c>
      <c r="AG123" s="9">
        <v>466</v>
      </c>
      <c r="AH123" s="17" t="s">
        <v>924</v>
      </c>
      <c r="AI123" s="17">
        <f>[1]!Table1[[#This Row],[EPS4]]+[1]!Table1[[#This Row],[تتغیرات نهایی low]]</f>
        <v>-1144</v>
      </c>
    </row>
    <row r="124" spans="1:35" x14ac:dyDescent="0.25">
      <c r="A124" s="1">
        <v>6</v>
      </c>
      <c r="B124" s="16">
        <v>1401</v>
      </c>
      <c r="C124" s="1" t="s">
        <v>12</v>
      </c>
      <c r="D124" s="1">
        <v>23820</v>
      </c>
      <c r="E124" s="1">
        <v>32650</v>
      </c>
      <c r="F124" s="1" t="s">
        <v>71</v>
      </c>
      <c r="G124" s="14">
        <v>8830</v>
      </c>
      <c r="H124" s="14">
        <v>8830</v>
      </c>
      <c r="I124" s="9">
        <v>6449</v>
      </c>
      <c r="J124" s="1" t="str">
        <f>Table1[[#This Row],[تفاوت نهایی open]] &amp; " + " &amp; Table1[[#This Row],[EPS]]</f>
        <v>8830 + 6449</v>
      </c>
      <c r="K124" s="5">
        <f t="shared" si="12"/>
        <v>15279</v>
      </c>
      <c r="L124" s="17" t="s">
        <v>303</v>
      </c>
      <c r="M124" s="17">
        <v>33260</v>
      </c>
      <c r="N124" s="25" t="str">
        <f t="shared" si="9"/>
        <v>33260-25000</v>
      </c>
      <c r="O124" s="26">
        <f t="shared" si="7"/>
        <v>8260</v>
      </c>
      <c r="P124" s="26">
        <v>8260</v>
      </c>
      <c r="Q124" s="9">
        <v>6449</v>
      </c>
      <c r="R124" s="25" t="str">
        <f>Table1[[#This Row],[EPS2]]&amp;"+"&amp;Table1[[#This Row],[تفاوت نهایی  close]]</f>
        <v>6449+8260</v>
      </c>
      <c r="S124" s="17">
        <f>Table1[[#This Row],[EPS2]]+Table1[[#This Row],[تفاوت نهایی  close]]</f>
        <v>14709</v>
      </c>
      <c r="T124" s="17">
        <v>25010</v>
      </c>
      <c r="U124" s="17">
        <v>34330</v>
      </c>
      <c r="V124" s="17" t="s">
        <v>630</v>
      </c>
      <c r="W124" s="26">
        <f>Table1[[#This Row],[اتنهایی high]]-Table1[[#This Row],[high ابتدایی]]</f>
        <v>9320</v>
      </c>
      <c r="X124" s="26">
        <f>Table1[[#This Row],[اتنهایی high]]-Table1[[#This Row],[high ابتدایی]]</f>
        <v>9320</v>
      </c>
      <c r="Y124" s="9">
        <v>6449</v>
      </c>
      <c r="Z124" s="17" t="s">
        <v>1087</v>
      </c>
      <c r="AA124" s="17">
        <f>[1]!Table1[[#This Row],[EPS3]]+[1]!Table1[[#This Row],[تغییرات  نهایی high]]</f>
        <v>15769</v>
      </c>
      <c r="AB124" s="17">
        <v>24770</v>
      </c>
      <c r="AC124" s="17">
        <v>32310</v>
      </c>
      <c r="AD124" s="17" t="s">
        <v>769</v>
      </c>
      <c r="AE124" s="26">
        <f>Table1[[#This Row],[انتهایی low]]-Table1[[#This Row],[ابتدایی low]]</f>
        <v>7540</v>
      </c>
      <c r="AF124" s="26">
        <v>7540</v>
      </c>
      <c r="AG124" s="9">
        <v>6449</v>
      </c>
      <c r="AH124" s="17" t="s">
        <v>925</v>
      </c>
      <c r="AI124" s="17">
        <f>[1]!Table1[[#This Row],[EPS4]]+[1]!Table1[[#This Row],[تتغیرات نهایی low]]</f>
        <v>13989</v>
      </c>
    </row>
    <row r="125" spans="1:35" x14ac:dyDescent="0.25">
      <c r="A125" s="1">
        <v>7</v>
      </c>
      <c r="B125" s="16">
        <v>1401</v>
      </c>
      <c r="C125" s="1" t="s">
        <v>16</v>
      </c>
      <c r="D125" s="1">
        <v>8000</v>
      </c>
      <c r="E125" s="1">
        <v>9060</v>
      </c>
      <c r="F125" s="1" t="s">
        <v>72</v>
      </c>
      <c r="G125" s="14">
        <v>1060</v>
      </c>
      <c r="H125" s="14">
        <v>1060</v>
      </c>
      <c r="I125" s="12">
        <v>-43</v>
      </c>
      <c r="J125" s="1" t="str">
        <f>Table1[[#This Row],[تفاوت نهایی open]] &amp; " + " &amp; Table1[[#This Row],[EPS]]</f>
        <v>1060 + -43</v>
      </c>
      <c r="K125" s="5">
        <f t="shared" si="12"/>
        <v>1017</v>
      </c>
      <c r="L125" s="17" t="s">
        <v>315</v>
      </c>
      <c r="M125" s="17">
        <v>9240</v>
      </c>
      <c r="N125" s="25" t="str">
        <f t="shared" si="9"/>
        <v>9240-8030</v>
      </c>
      <c r="O125" s="26">
        <f t="shared" si="7"/>
        <v>1210</v>
      </c>
      <c r="P125" s="26">
        <v>1210</v>
      </c>
      <c r="Q125" s="12">
        <v>-43</v>
      </c>
      <c r="R125" s="25" t="str">
        <f>Table1[[#This Row],[EPS2]]&amp;"+"&amp;Table1[[#This Row],[تفاوت نهایی  close]]</f>
        <v>-43+1210</v>
      </c>
      <c r="S125" s="17">
        <f>Table1[[#This Row],[EPS2]]+Table1[[#This Row],[تفاوت نهایی  close]]</f>
        <v>1167</v>
      </c>
      <c r="T125" s="17">
        <v>8200</v>
      </c>
      <c r="U125" s="17">
        <v>9320</v>
      </c>
      <c r="V125" s="17" t="s">
        <v>631</v>
      </c>
      <c r="W125" s="26">
        <f>Table1[[#This Row],[اتنهایی high]]-Table1[[#This Row],[high ابتدایی]]</f>
        <v>1120</v>
      </c>
      <c r="X125" s="26">
        <f>Table1[[#This Row],[اتنهایی high]]-Table1[[#This Row],[high ابتدایی]]</f>
        <v>1120</v>
      </c>
      <c r="Y125" s="12">
        <v>-43</v>
      </c>
      <c r="Z125" s="17" t="s">
        <v>1088</v>
      </c>
      <c r="AA125" s="17">
        <f>[1]!Table1[[#This Row],[EPS3]]+[1]!Table1[[#This Row],[تغییرات  نهایی high]]</f>
        <v>1077</v>
      </c>
      <c r="AB125" s="17">
        <v>7830</v>
      </c>
      <c r="AC125" s="17">
        <v>9020</v>
      </c>
      <c r="AD125" s="17" t="s">
        <v>770</v>
      </c>
      <c r="AE125" s="26">
        <f>Table1[[#This Row],[انتهایی low]]-Table1[[#This Row],[ابتدایی low]]</f>
        <v>1190</v>
      </c>
      <c r="AF125" s="26">
        <v>1190</v>
      </c>
      <c r="AG125" s="12">
        <v>-43</v>
      </c>
      <c r="AH125" s="17" t="s">
        <v>926</v>
      </c>
      <c r="AI125" s="17">
        <f>[1]!Table1[[#This Row],[EPS4]]+[1]!Table1[[#This Row],[تتغیرات نهایی low]]</f>
        <v>1147</v>
      </c>
    </row>
    <row r="126" spans="1:35" x14ac:dyDescent="0.25">
      <c r="A126" s="1">
        <v>8</v>
      </c>
      <c r="B126" s="16">
        <v>1401</v>
      </c>
      <c r="C126" s="1" t="s">
        <v>17</v>
      </c>
      <c r="D126" s="1">
        <v>13130</v>
      </c>
      <c r="E126" s="1">
        <v>18740</v>
      </c>
      <c r="F126" s="1" t="s">
        <v>73</v>
      </c>
      <c r="G126" s="14">
        <v>5610</v>
      </c>
      <c r="H126" s="14">
        <v>5610</v>
      </c>
      <c r="I126" s="9">
        <v>1138</v>
      </c>
      <c r="J126" s="1" t="str">
        <f>Table1[[#This Row],[تفاوت نهایی open]] &amp; " + " &amp; Table1[[#This Row],[EPS]]</f>
        <v>5610 + 1138</v>
      </c>
      <c r="K126" s="5">
        <f t="shared" si="12"/>
        <v>6748</v>
      </c>
      <c r="L126" s="17" t="s">
        <v>230</v>
      </c>
      <c r="M126" s="17">
        <v>19140</v>
      </c>
      <c r="N126" s="25" t="str">
        <f t="shared" si="9"/>
        <v>19140-13130</v>
      </c>
      <c r="O126" s="26">
        <f t="shared" si="7"/>
        <v>6010</v>
      </c>
      <c r="P126" s="26">
        <v>6010</v>
      </c>
      <c r="Q126" s="9">
        <v>1138</v>
      </c>
      <c r="R126" s="25" t="str">
        <f>Table1[[#This Row],[EPS2]]&amp;"+"&amp;Table1[[#This Row],[تفاوت نهایی  close]]</f>
        <v>1138+6010</v>
      </c>
      <c r="S126" s="17">
        <f>Table1[[#This Row],[EPS2]]+Table1[[#This Row],[تفاوت نهایی  close]]</f>
        <v>7148</v>
      </c>
      <c r="T126" s="17">
        <v>13580</v>
      </c>
      <c r="U126" s="17">
        <v>19950</v>
      </c>
      <c r="V126" s="17" t="s">
        <v>632</v>
      </c>
      <c r="W126" s="26">
        <f>Table1[[#This Row],[اتنهایی high]]-Table1[[#This Row],[high ابتدایی]]</f>
        <v>6370</v>
      </c>
      <c r="X126" s="26">
        <f>Table1[[#This Row],[اتنهایی high]]-Table1[[#This Row],[high ابتدایی]]</f>
        <v>6370</v>
      </c>
      <c r="Y126" s="9">
        <v>1138</v>
      </c>
      <c r="Z126" s="17" t="s">
        <v>1089</v>
      </c>
      <c r="AA126" s="17">
        <f>[1]!Table1[[#This Row],[EPS3]]+[1]!Table1[[#This Row],[تغییرات  نهایی high]]</f>
        <v>7508</v>
      </c>
      <c r="AB126" s="17">
        <v>13000</v>
      </c>
      <c r="AC126" s="17">
        <v>18690</v>
      </c>
      <c r="AD126" s="17" t="s">
        <v>771</v>
      </c>
      <c r="AE126" s="26">
        <f>Table1[[#This Row],[انتهایی low]]-Table1[[#This Row],[ابتدایی low]]</f>
        <v>5690</v>
      </c>
      <c r="AF126" s="26">
        <v>5690</v>
      </c>
      <c r="AG126" s="9">
        <v>1138</v>
      </c>
      <c r="AH126" s="17" t="s">
        <v>927</v>
      </c>
      <c r="AI126" s="17">
        <f>[1]!Table1[[#This Row],[EPS4]]+[1]!Table1[[#This Row],[تتغیرات نهایی low]]</f>
        <v>6828</v>
      </c>
    </row>
    <row r="127" spans="1:35" x14ac:dyDescent="0.25">
      <c r="A127" s="1">
        <v>9</v>
      </c>
      <c r="B127" s="16">
        <v>1401</v>
      </c>
      <c r="C127" s="1" t="s">
        <v>18</v>
      </c>
      <c r="D127" s="1">
        <v>28650</v>
      </c>
      <c r="E127" s="1">
        <v>30460</v>
      </c>
      <c r="F127" s="1" t="s">
        <v>74</v>
      </c>
      <c r="G127" s="14">
        <v>1810</v>
      </c>
      <c r="H127" s="14">
        <v>1810</v>
      </c>
      <c r="I127" s="9">
        <v>2145</v>
      </c>
      <c r="J127" s="1" t="str">
        <f>Table1[[#This Row],[تفاوت نهایی open]] &amp; " + " &amp; Table1[[#This Row],[EPS]]</f>
        <v>1810 + 2145</v>
      </c>
      <c r="K127" s="5">
        <f t="shared" si="12"/>
        <v>3955</v>
      </c>
      <c r="L127" s="17" t="s">
        <v>216</v>
      </c>
      <c r="M127" s="17">
        <v>30260</v>
      </c>
      <c r="N127" s="25" t="str">
        <f t="shared" si="9"/>
        <v>30260-29620</v>
      </c>
      <c r="O127" s="26">
        <f t="shared" si="7"/>
        <v>640</v>
      </c>
      <c r="P127" s="26">
        <v>640</v>
      </c>
      <c r="Q127" s="9">
        <v>2145</v>
      </c>
      <c r="R127" s="25" t="str">
        <f>Table1[[#This Row],[EPS2]]&amp;"+"&amp;Table1[[#This Row],[تفاوت نهایی  close]]</f>
        <v>2145+640</v>
      </c>
      <c r="S127" s="17">
        <f>Table1[[#This Row],[EPS2]]+Table1[[#This Row],[تفاوت نهایی  close]]</f>
        <v>2785</v>
      </c>
      <c r="T127" s="17">
        <v>30080</v>
      </c>
      <c r="U127" s="17">
        <v>30820</v>
      </c>
      <c r="V127" s="17" t="s">
        <v>633</v>
      </c>
      <c r="W127" s="26">
        <f>Table1[[#This Row],[اتنهایی high]]-Table1[[#This Row],[high ابتدایی]]</f>
        <v>740</v>
      </c>
      <c r="X127" s="26">
        <f>Table1[[#This Row],[اتنهایی high]]-Table1[[#This Row],[high ابتدایی]]</f>
        <v>740</v>
      </c>
      <c r="Y127" s="9">
        <v>2145</v>
      </c>
      <c r="Z127" s="17" t="s">
        <v>1090</v>
      </c>
      <c r="AA127" s="17">
        <f>[1]!Table1[[#This Row],[EPS3]]+[1]!Table1[[#This Row],[تغییرات  نهایی high]]</f>
        <v>2885</v>
      </c>
      <c r="AB127" s="17">
        <v>29600</v>
      </c>
      <c r="AC127" s="17">
        <v>29910</v>
      </c>
      <c r="AD127" s="17" t="s">
        <v>772</v>
      </c>
      <c r="AE127" s="26">
        <f>Table1[[#This Row],[انتهایی low]]-Table1[[#This Row],[ابتدایی low]]</f>
        <v>310</v>
      </c>
      <c r="AF127" s="26">
        <v>310</v>
      </c>
      <c r="AG127" s="9">
        <v>2145</v>
      </c>
      <c r="AH127" s="17" t="s">
        <v>928</v>
      </c>
      <c r="AI127" s="17">
        <f>[1]!Table1[[#This Row],[EPS4]]+[1]!Table1[[#This Row],[تتغیرات نهایی low]]</f>
        <v>2455</v>
      </c>
    </row>
    <row r="128" spans="1:35" x14ac:dyDescent="0.25">
      <c r="A128" s="1">
        <v>10</v>
      </c>
      <c r="B128" s="16">
        <v>1401</v>
      </c>
      <c r="C128" s="1" t="s">
        <v>19</v>
      </c>
      <c r="D128" s="1">
        <v>48150</v>
      </c>
      <c r="E128" s="1">
        <v>53900</v>
      </c>
      <c r="F128" s="1" t="s">
        <v>75</v>
      </c>
      <c r="G128" s="14">
        <v>5750</v>
      </c>
      <c r="H128" s="14">
        <v>5750</v>
      </c>
      <c r="I128" s="10">
        <v>1519</v>
      </c>
      <c r="J128" s="1" t="str">
        <f>Table1[[#This Row],[تفاوت نهایی open]] &amp; " + " &amp; Table1[[#This Row],[EPS]]</f>
        <v>5750 + 1519</v>
      </c>
      <c r="K128" s="5">
        <f t="shared" si="12"/>
        <v>7269</v>
      </c>
      <c r="L128" s="17" t="s">
        <v>204</v>
      </c>
      <c r="M128" s="17">
        <v>54100</v>
      </c>
      <c r="N128" s="25" t="str">
        <f t="shared" si="9"/>
        <v>54100-48200</v>
      </c>
      <c r="O128" s="26">
        <f t="shared" si="7"/>
        <v>5900</v>
      </c>
      <c r="P128" s="26">
        <v>5900</v>
      </c>
      <c r="Q128" s="10">
        <v>1519</v>
      </c>
      <c r="R128" s="25" t="str">
        <f>Table1[[#This Row],[EPS2]]&amp;"+"&amp;Table1[[#This Row],[تفاوت نهایی  close]]</f>
        <v>1519+5900</v>
      </c>
      <c r="S128" s="17">
        <f>Table1[[#This Row],[EPS2]]+Table1[[#This Row],[تفاوت نهایی  close]]</f>
        <v>7419</v>
      </c>
      <c r="T128" s="17">
        <v>49000</v>
      </c>
      <c r="U128" s="17">
        <v>55250</v>
      </c>
      <c r="V128" s="17" t="s">
        <v>634</v>
      </c>
      <c r="W128" s="26">
        <f>Table1[[#This Row],[اتنهایی high]]-Table1[[#This Row],[high ابتدایی]]</f>
        <v>6250</v>
      </c>
      <c r="X128" s="26">
        <f>Table1[[#This Row],[اتنهایی high]]-Table1[[#This Row],[high ابتدایی]]</f>
        <v>6250</v>
      </c>
      <c r="Y128" s="10">
        <v>1519</v>
      </c>
      <c r="Z128" s="17" t="s">
        <v>1091</v>
      </c>
      <c r="AA128" s="17">
        <f>[1]!Table1[[#This Row],[EPS3]]+[1]!Table1[[#This Row],[تغییرات  نهایی high]]</f>
        <v>7769</v>
      </c>
      <c r="AB128" s="17">
        <v>48050</v>
      </c>
      <c r="AC128" s="17">
        <v>53600</v>
      </c>
      <c r="AD128" s="17" t="s">
        <v>773</v>
      </c>
      <c r="AE128" s="26">
        <f>Table1[[#This Row],[انتهایی low]]-Table1[[#This Row],[ابتدایی low]]</f>
        <v>5550</v>
      </c>
      <c r="AF128" s="26">
        <v>5550</v>
      </c>
      <c r="AG128" s="10">
        <v>1519</v>
      </c>
      <c r="AH128" s="17" t="s">
        <v>929</v>
      </c>
      <c r="AI128" s="17">
        <f>[1]!Table1[[#This Row],[EPS4]]+[1]!Table1[[#This Row],[تتغیرات نهایی low]]</f>
        <v>7069</v>
      </c>
    </row>
    <row r="129" spans="1:35" x14ac:dyDescent="0.25">
      <c r="A129" s="1">
        <v>11</v>
      </c>
      <c r="B129" s="16">
        <v>1401</v>
      </c>
      <c r="C129" s="1" t="s">
        <v>7</v>
      </c>
      <c r="D129" s="1">
        <v>8610</v>
      </c>
      <c r="E129" s="1">
        <v>16040</v>
      </c>
      <c r="F129" s="1" t="s">
        <v>76</v>
      </c>
      <c r="G129" s="14">
        <v>7430</v>
      </c>
      <c r="H129" s="14">
        <v>7430</v>
      </c>
      <c r="I129" s="10">
        <v>1434</v>
      </c>
      <c r="J129" s="1" t="str">
        <f>Table1[[#This Row],[تفاوت نهایی open]] &amp; " + " &amp; Table1[[#This Row],[EPS]]</f>
        <v>7430 + 1434</v>
      </c>
      <c r="K129" s="5">
        <f t="shared" si="12"/>
        <v>8864</v>
      </c>
      <c r="L129" s="17" t="s">
        <v>321</v>
      </c>
      <c r="M129" s="17">
        <v>16840</v>
      </c>
      <c r="N129" s="25" t="str">
        <f t="shared" si="9"/>
        <v>16840-8980</v>
      </c>
      <c r="O129" s="26">
        <f t="shared" si="7"/>
        <v>7860</v>
      </c>
      <c r="P129" s="26">
        <v>7860</v>
      </c>
      <c r="Q129" s="10">
        <v>1434</v>
      </c>
      <c r="R129" s="25" t="str">
        <f>Table1[[#This Row],[EPS2]]&amp;"+"&amp;Table1[[#This Row],[تفاوت نهایی  close]]</f>
        <v>1434+7860</v>
      </c>
      <c r="S129" s="17">
        <f>Table1[[#This Row],[EPS2]]+Table1[[#This Row],[تفاوت نهایی  close]]</f>
        <v>9294</v>
      </c>
      <c r="T129" s="17" t="s">
        <v>385</v>
      </c>
      <c r="U129" s="17" t="s">
        <v>425</v>
      </c>
      <c r="V129" s="17" t="s">
        <v>635</v>
      </c>
      <c r="W129" s="26">
        <f>Table1[[#This Row],[اتنهایی high]]-Table1[[#This Row],[high ابتدایی]]</f>
        <v>7800</v>
      </c>
      <c r="X129" s="26">
        <f>Table1[[#This Row],[اتنهایی high]]-Table1[[#This Row],[high ابتدایی]]</f>
        <v>7800</v>
      </c>
      <c r="Y129" s="10">
        <v>1434</v>
      </c>
      <c r="Z129" s="17" t="s">
        <v>1092</v>
      </c>
      <c r="AA129" s="17">
        <f>[1]!Table1[[#This Row],[EPS3]]+[1]!Table1[[#This Row],[تغییرات  نهایی high]]</f>
        <v>9234</v>
      </c>
      <c r="AB129" s="17" t="s">
        <v>503</v>
      </c>
      <c r="AC129" s="17" t="s">
        <v>472</v>
      </c>
      <c r="AD129" s="17" t="s">
        <v>774</v>
      </c>
      <c r="AE129" s="26">
        <f>Table1[[#This Row],[انتهایی low]]-Table1[[#This Row],[ابتدایی low]]</f>
        <v>7770</v>
      </c>
      <c r="AF129" s="26">
        <v>7770</v>
      </c>
      <c r="AG129" s="10">
        <v>1434</v>
      </c>
      <c r="AH129" s="17" t="s">
        <v>930</v>
      </c>
      <c r="AI129" s="17">
        <f>[1]!Table1[[#This Row],[EPS4]]+[1]!Table1[[#This Row],[تتغیرات نهایی low]]</f>
        <v>9204</v>
      </c>
    </row>
    <row r="130" spans="1:35" x14ac:dyDescent="0.25">
      <c r="A130" s="1">
        <v>12</v>
      </c>
      <c r="B130" s="16">
        <v>1401</v>
      </c>
      <c r="C130" s="1" t="s">
        <v>13</v>
      </c>
      <c r="D130" s="1">
        <v>1535</v>
      </c>
      <c r="E130" s="1">
        <v>1634</v>
      </c>
      <c r="F130" s="1" t="s">
        <v>77</v>
      </c>
      <c r="G130" s="14">
        <v>99</v>
      </c>
      <c r="H130" s="14">
        <v>99</v>
      </c>
      <c r="I130" s="9">
        <v>111</v>
      </c>
      <c r="J130" s="1" t="str">
        <f>Table1[[#This Row],[تفاوت نهایی open]] &amp; " + " &amp; Table1[[#This Row],[EPS]]</f>
        <v>99 + 111</v>
      </c>
      <c r="K130" s="5">
        <f t="shared" si="12"/>
        <v>210</v>
      </c>
      <c r="L130" s="17" t="s">
        <v>331</v>
      </c>
      <c r="M130" s="17">
        <v>1706</v>
      </c>
      <c r="N130" s="25" t="str">
        <f t="shared" si="9"/>
        <v>1706-1545</v>
      </c>
      <c r="O130" s="26">
        <f t="shared" si="7"/>
        <v>161</v>
      </c>
      <c r="P130" s="26">
        <v>161</v>
      </c>
      <c r="Q130" s="9">
        <v>111</v>
      </c>
      <c r="R130" s="25" t="str">
        <f>Table1[[#This Row],[EPS2]]&amp;"+"&amp;Table1[[#This Row],[تفاوت نهایی  close]]</f>
        <v>111+161</v>
      </c>
      <c r="S130" s="17">
        <f>Table1[[#This Row],[EPS2]]+Table1[[#This Row],[تفاوت نهایی  close]]</f>
        <v>272</v>
      </c>
      <c r="T130" s="17" t="s">
        <v>389</v>
      </c>
      <c r="U130" s="17" t="s">
        <v>429</v>
      </c>
      <c r="V130" s="17" t="s">
        <v>636</v>
      </c>
      <c r="W130" s="26">
        <f>Table1[[#This Row],[اتنهایی high]]-Table1[[#This Row],[high ابتدایی]]</f>
        <v>125</v>
      </c>
      <c r="X130" s="26">
        <f>Table1[[#This Row],[اتنهایی high]]-Table1[[#This Row],[high ابتدایی]]</f>
        <v>125</v>
      </c>
      <c r="Y130" s="9">
        <v>111</v>
      </c>
      <c r="Z130" s="17" t="s">
        <v>1093</v>
      </c>
      <c r="AA130" s="17">
        <f>[1]!Table1[[#This Row],[EPS3]]+[1]!Table1[[#This Row],[تغییرات  نهایی high]]</f>
        <v>236</v>
      </c>
      <c r="AB130" s="17" t="s">
        <v>508</v>
      </c>
      <c r="AC130" s="17" t="s">
        <v>476</v>
      </c>
      <c r="AD130" s="17" t="s">
        <v>775</v>
      </c>
      <c r="AE130" s="26">
        <f>Table1[[#This Row],[انتهایی low]]-Table1[[#This Row],[ابتدایی low]]</f>
        <v>110</v>
      </c>
      <c r="AF130" s="26">
        <v>110</v>
      </c>
      <c r="AG130" s="9">
        <v>111</v>
      </c>
      <c r="AH130" s="17" t="s">
        <v>931</v>
      </c>
      <c r="AI130" s="17">
        <f>[1]!Table1[[#This Row],[EPS4]]+[1]!Table1[[#This Row],[تتغیرات نهایی low]]</f>
        <v>221</v>
      </c>
    </row>
    <row r="131" spans="1:35" x14ac:dyDescent="0.25">
      <c r="A131" s="1">
        <v>13</v>
      </c>
      <c r="B131" s="16">
        <v>1401</v>
      </c>
      <c r="C131" s="1" t="s">
        <v>14</v>
      </c>
      <c r="D131" s="1">
        <v>22530</v>
      </c>
      <c r="E131" s="1">
        <v>15770</v>
      </c>
      <c r="F131" s="1" t="s">
        <v>78</v>
      </c>
      <c r="G131" s="14">
        <v>-6760</v>
      </c>
      <c r="H131" s="14">
        <v>-6760</v>
      </c>
      <c r="I131" s="10">
        <v>550</v>
      </c>
      <c r="J131" s="1" t="str">
        <f>Table1[[#This Row],[تفاوت نهایی open]] &amp; " + " &amp; Table1[[#This Row],[EPS]]</f>
        <v>-6760 + 550</v>
      </c>
      <c r="K131" s="5">
        <f t="shared" si="12"/>
        <v>-6210</v>
      </c>
      <c r="L131" s="17" t="s">
        <v>325</v>
      </c>
      <c r="M131" s="17">
        <v>15870</v>
      </c>
      <c r="N131" s="25" t="str">
        <f t="shared" si="9"/>
        <v>15870-22520</v>
      </c>
      <c r="O131" s="26">
        <f t="shared" ref="O131:O173" si="13">M131-L131</f>
        <v>-6650</v>
      </c>
      <c r="P131" s="26">
        <v>-6650</v>
      </c>
      <c r="Q131" s="10">
        <v>550</v>
      </c>
      <c r="R131" s="25" t="str">
        <f>Table1[[#This Row],[EPS2]]&amp;"+"&amp;Table1[[#This Row],[تفاوت نهایی  close]]</f>
        <v>550+-6650</v>
      </c>
      <c r="S131" s="17">
        <f>Table1[[#This Row],[EPS2]]+Table1[[#This Row],[تفاوت نهایی  close]]</f>
        <v>-6100</v>
      </c>
      <c r="T131" s="17" t="s">
        <v>383</v>
      </c>
      <c r="U131" s="17" t="s">
        <v>430</v>
      </c>
      <c r="V131" s="17" t="s">
        <v>637</v>
      </c>
      <c r="W131" s="26">
        <f>Table1[[#This Row],[اتنهایی high]]-Table1[[#This Row],[high ابتدایی]]</f>
        <v>-6320</v>
      </c>
      <c r="X131" s="26">
        <f>Table1[[#This Row],[اتنهایی high]]-Table1[[#This Row],[high ابتدایی]]</f>
        <v>-6320</v>
      </c>
      <c r="Y131" s="10">
        <v>550</v>
      </c>
      <c r="Z131" s="17" t="s">
        <v>1094</v>
      </c>
      <c r="AA131" s="17">
        <f>[1]!Table1[[#This Row],[EPS3]]+[1]!Table1[[#This Row],[تغییرات  نهایی high]]</f>
        <v>-5770</v>
      </c>
      <c r="AB131" s="17" t="s">
        <v>506</v>
      </c>
      <c r="AC131" s="17" t="s">
        <v>477</v>
      </c>
      <c r="AD131" s="17" t="s">
        <v>776</v>
      </c>
      <c r="AE131" s="26">
        <f>Table1[[#This Row],[انتهایی low]]-Table1[[#This Row],[ابتدایی low]]</f>
        <v>-5980</v>
      </c>
      <c r="AF131" s="26">
        <v>-5980</v>
      </c>
      <c r="AG131" s="10">
        <v>550</v>
      </c>
      <c r="AH131" s="17" t="s">
        <v>932</v>
      </c>
      <c r="AI131" s="17">
        <f>[1]!Table1[[#This Row],[EPS4]]+[1]!Table1[[#This Row],[تتغیرات نهایی low]]</f>
        <v>-5430</v>
      </c>
    </row>
    <row r="132" spans="1:35" x14ac:dyDescent="0.25">
      <c r="A132" s="1">
        <v>14</v>
      </c>
      <c r="B132" s="16">
        <v>1401</v>
      </c>
      <c r="C132" s="1" t="s">
        <v>15</v>
      </c>
      <c r="D132" s="1">
        <v>305150</v>
      </c>
      <c r="E132" s="1">
        <v>291050</v>
      </c>
      <c r="F132" s="1" t="s">
        <v>79</v>
      </c>
      <c r="G132" s="14">
        <v>-14100</v>
      </c>
      <c r="H132" s="14">
        <v>-14100</v>
      </c>
      <c r="I132" s="9">
        <v>34540</v>
      </c>
      <c r="J132" s="1" t="str">
        <f>Table1[[#This Row],[تفاوت نهایی open]] &amp; " + " &amp; Table1[[#This Row],[EPS]]</f>
        <v>-14100 + 34540</v>
      </c>
      <c r="K132" s="5">
        <f t="shared" si="12"/>
        <v>20440</v>
      </c>
      <c r="L132" s="17" t="s">
        <v>328</v>
      </c>
      <c r="M132" s="17">
        <v>284900</v>
      </c>
      <c r="N132" s="25" t="str">
        <f t="shared" si="9"/>
        <v>284900-296450</v>
      </c>
      <c r="O132" s="26">
        <f t="shared" si="13"/>
        <v>-11550</v>
      </c>
      <c r="P132" s="26">
        <v>-11550</v>
      </c>
      <c r="Q132" s="9">
        <v>34540</v>
      </c>
      <c r="R132" s="25" t="str">
        <f>Table1[[#This Row],[EPS2]]&amp;"+"&amp;Table1[[#This Row],[تفاوت نهایی  close]]</f>
        <v>34540+-11550</v>
      </c>
      <c r="S132" s="17">
        <f>Table1[[#This Row],[EPS2]]+Table1[[#This Row],[تفاوت نهایی  close]]</f>
        <v>22990</v>
      </c>
      <c r="T132" s="17" t="s">
        <v>390</v>
      </c>
      <c r="U132" s="17" t="s">
        <v>431</v>
      </c>
      <c r="V132" s="17" t="s">
        <v>638</v>
      </c>
      <c r="W132" s="26">
        <f>Table1[[#This Row],[اتنهایی high]]-Table1[[#This Row],[high ابتدایی]]</f>
        <v>-14000</v>
      </c>
      <c r="X132" s="26">
        <f>Table1[[#This Row],[اتنهایی high]]-Table1[[#This Row],[high ابتدایی]]</f>
        <v>-14000</v>
      </c>
      <c r="Y132" s="9">
        <v>34540</v>
      </c>
      <c r="Z132" s="17" t="s">
        <v>1095</v>
      </c>
      <c r="AA132" s="17">
        <f>[1]!Table1[[#This Row],[EPS3]]+[1]!Table1[[#This Row],[تغییرات  نهایی high]]</f>
        <v>20540</v>
      </c>
      <c r="AB132" s="17" t="s">
        <v>507</v>
      </c>
      <c r="AC132" s="17" t="s">
        <v>478</v>
      </c>
      <c r="AD132" s="17" t="s">
        <v>777</v>
      </c>
      <c r="AE132" s="26">
        <f>Table1[[#This Row],[انتهایی low]]-Table1[[#This Row],[ابتدایی low]]</f>
        <v>-12400</v>
      </c>
      <c r="AF132" s="26">
        <v>-12400</v>
      </c>
      <c r="AG132" s="9">
        <v>34540</v>
      </c>
      <c r="AH132" s="17" t="s">
        <v>933</v>
      </c>
      <c r="AI132" s="17">
        <f>[1]!Table1[[#This Row],[EPS4]]+[1]!Table1[[#This Row],[تتغیرات نهایی low]]</f>
        <v>22140</v>
      </c>
    </row>
    <row r="133" spans="1:35" x14ac:dyDescent="0.25">
      <c r="A133" s="1">
        <v>15</v>
      </c>
      <c r="B133" s="16">
        <v>1401</v>
      </c>
      <c r="C133" s="1" t="s">
        <v>10</v>
      </c>
      <c r="D133" s="1">
        <v>20400</v>
      </c>
      <c r="E133" s="1">
        <v>21240</v>
      </c>
      <c r="F133" s="1" t="s">
        <v>80</v>
      </c>
      <c r="G133" s="14">
        <v>840</v>
      </c>
      <c r="H133" s="14">
        <v>840</v>
      </c>
      <c r="I133" s="9">
        <v>1471</v>
      </c>
      <c r="J133" s="1" t="str">
        <f>Table1[[#This Row],[تفاوت نهایی open]] &amp; " + " &amp; Table1[[#This Row],[EPS]]</f>
        <v>840 + 1471</v>
      </c>
      <c r="K133" s="5">
        <f t="shared" si="12"/>
        <v>2311</v>
      </c>
      <c r="L133" s="17" t="s">
        <v>351</v>
      </c>
      <c r="M133" s="17">
        <v>21330</v>
      </c>
      <c r="N133" s="25" t="str">
        <f t="shared" si="9"/>
        <v>21330-20650</v>
      </c>
      <c r="O133" s="26">
        <f t="shared" si="13"/>
        <v>680</v>
      </c>
      <c r="P133" s="26">
        <v>680</v>
      </c>
      <c r="Q133" s="9">
        <v>1471</v>
      </c>
      <c r="R133" s="25" t="str">
        <f>Table1[[#This Row],[EPS2]]&amp;"+"&amp;Table1[[#This Row],[تفاوت نهایی  close]]</f>
        <v>1471+680</v>
      </c>
      <c r="S133" s="17">
        <f>Table1[[#This Row],[EPS2]]+Table1[[#This Row],[تفاوت نهایی  close]]</f>
        <v>2151</v>
      </c>
      <c r="T133" s="17" t="s">
        <v>387</v>
      </c>
      <c r="U133" s="17" t="s">
        <v>428</v>
      </c>
      <c r="V133" s="17" t="s">
        <v>639</v>
      </c>
      <c r="W133" s="26">
        <f>Table1[[#This Row],[اتنهایی high]]-Table1[[#This Row],[high ابتدایی]]</f>
        <v>970</v>
      </c>
      <c r="X133" s="26">
        <f>Table1[[#This Row],[اتنهایی high]]-Table1[[#This Row],[high ابتدایی]]</f>
        <v>970</v>
      </c>
      <c r="Y133" s="9">
        <v>1471</v>
      </c>
      <c r="Z133" s="17" t="s">
        <v>1096</v>
      </c>
      <c r="AA133" s="17">
        <f>[1]!Table1[[#This Row],[EPS3]]+[1]!Table1[[#This Row],[تغییرات  نهایی high]]</f>
        <v>2441</v>
      </c>
      <c r="AB133" s="17" t="s">
        <v>505</v>
      </c>
      <c r="AC133" s="17" t="s">
        <v>474</v>
      </c>
      <c r="AD133" s="17" t="s">
        <v>778</v>
      </c>
      <c r="AE133" s="26">
        <f>Table1[[#This Row],[انتهایی low]]-Table1[[#This Row],[ابتدایی low]]</f>
        <v>480</v>
      </c>
      <c r="AF133" s="26">
        <v>480</v>
      </c>
      <c r="AG133" s="9">
        <v>1471</v>
      </c>
      <c r="AH133" s="17" t="s">
        <v>934</v>
      </c>
      <c r="AI133" s="17">
        <f>[1]!Table1[[#This Row],[EPS4]]+[1]!Table1[[#This Row],[تتغیرات نهایی low]]</f>
        <v>1951</v>
      </c>
    </row>
    <row r="134" spans="1:35" x14ac:dyDescent="0.25">
      <c r="A134" s="1">
        <v>16</v>
      </c>
      <c r="B134" s="16">
        <v>1401</v>
      </c>
      <c r="C134" s="1" t="s">
        <v>8</v>
      </c>
      <c r="D134" s="1">
        <v>47100</v>
      </c>
      <c r="E134" s="1">
        <v>56550</v>
      </c>
      <c r="F134" s="1" t="s">
        <v>81</v>
      </c>
      <c r="G134" s="14">
        <v>9450</v>
      </c>
      <c r="H134" s="14">
        <v>9450</v>
      </c>
      <c r="I134" s="9">
        <v>4689</v>
      </c>
      <c r="J134" s="1" t="str">
        <f>Table1[[#This Row],[تفاوت نهایی open]] &amp; " + " &amp; Table1[[#This Row],[EPS]]</f>
        <v>9450 + 4689</v>
      </c>
      <c r="K134" s="5">
        <f t="shared" si="12"/>
        <v>14139</v>
      </c>
      <c r="L134" s="17" t="s">
        <v>352</v>
      </c>
      <c r="M134" s="17">
        <v>57850</v>
      </c>
      <c r="N134" s="25" t="str">
        <f t="shared" si="9"/>
        <v>57850-47150</v>
      </c>
      <c r="O134" s="26">
        <f t="shared" si="13"/>
        <v>10700</v>
      </c>
      <c r="P134" s="26">
        <v>10700</v>
      </c>
      <c r="Q134" s="9">
        <v>4689</v>
      </c>
      <c r="R134" s="25" t="str">
        <f>Table1[[#This Row],[EPS2]]&amp;"+"&amp;Table1[[#This Row],[تفاوت نهایی  close]]</f>
        <v>4689+10700</v>
      </c>
      <c r="S134" s="17">
        <f>Table1[[#This Row],[EPS2]]+Table1[[#This Row],[تفاوت نهایی  close]]</f>
        <v>15389</v>
      </c>
      <c r="T134" s="17" t="s">
        <v>386</v>
      </c>
      <c r="U134" s="17" t="s">
        <v>426</v>
      </c>
      <c r="V134" s="17" t="s">
        <v>640</v>
      </c>
      <c r="W134" s="26">
        <f>Table1[[#This Row],[اتنهایی high]]-Table1[[#This Row],[high ابتدایی]]</f>
        <v>11350</v>
      </c>
      <c r="X134" s="26">
        <f>Table1[[#This Row],[اتنهایی high]]-Table1[[#This Row],[high ابتدایی]]</f>
        <v>11350</v>
      </c>
      <c r="Y134" s="9">
        <v>4689</v>
      </c>
      <c r="Z134" s="17" t="s">
        <v>1097</v>
      </c>
      <c r="AA134" s="17">
        <f>[1]!Table1[[#This Row],[EPS3]]+[1]!Table1[[#This Row],[تغییرات  نهایی high]]</f>
        <v>16039</v>
      </c>
      <c r="AB134" s="17" t="s">
        <v>352</v>
      </c>
      <c r="AC134" s="17" t="s">
        <v>473</v>
      </c>
      <c r="AD134" s="17" t="s">
        <v>779</v>
      </c>
      <c r="AE134" s="26">
        <f>Table1[[#This Row],[انتهایی low]]-Table1[[#This Row],[ابتدایی low]]</f>
        <v>9850</v>
      </c>
      <c r="AF134" s="26">
        <v>9850</v>
      </c>
      <c r="AG134" s="9">
        <v>4689</v>
      </c>
      <c r="AH134" s="17" t="s">
        <v>935</v>
      </c>
      <c r="AI134" s="17">
        <f>[1]!Table1[[#This Row],[EPS4]]+[1]!Table1[[#This Row],[تتغیرات نهایی low]]</f>
        <v>14539</v>
      </c>
    </row>
    <row r="135" spans="1:35" x14ac:dyDescent="0.3">
      <c r="A135" s="1">
        <v>18</v>
      </c>
      <c r="B135" s="16">
        <v>1401</v>
      </c>
      <c r="C135" s="1" t="s">
        <v>3</v>
      </c>
      <c r="D135" s="1">
        <v>27250</v>
      </c>
      <c r="E135" s="1">
        <v>29800</v>
      </c>
      <c r="F135" s="1" t="s">
        <v>82</v>
      </c>
      <c r="G135" s="14">
        <v>2550</v>
      </c>
      <c r="H135" s="14">
        <v>2550</v>
      </c>
      <c r="I135" s="8"/>
      <c r="J135" s="1" t="str">
        <f>Table1[[#This Row],[تفاوت نهایی open]] &amp; " + " &amp; Table1[[#This Row],[EPS]]</f>
        <v xml:space="preserve">2550 + </v>
      </c>
      <c r="K135" s="5">
        <f t="shared" si="12"/>
        <v>2550</v>
      </c>
      <c r="L135" s="17" t="s">
        <v>353</v>
      </c>
      <c r="M135" s="17">
        <v>33200</v>
      </c>
      <c r="N135" s="25" t="str">
        <f t="shared" si="9"/>
        <v>33200-27250</v>
      </c>
      <c r="O135" s="26">
        <f t="shared" si="13"/>
        <v>5950</v>
      </c>
      <c r="P135" s="26">
        <v>5950</v>
      </c>
      <c r="Q135" s="8"/>
      <c r="R135" s="25" t="str">
        <f>Table1[[#This Row],[EPS2]]&amp;"+"&amp;Table1[[#This Row],[تفاوت نهایی  close]]</f>
        <v>+5950</v>
      </c>
      <c r="S135" s="17">
        <f>Table1[[#This Row],[EPS2]]+Table1[[#This Row],[تفاوت نهایی  close]]</f>
        <v>5950</v>
      </c>
      <c r="T135" s="17" t="s">
        <v>384</v>
      </c>
      <c r="U135" s="17" t="s">
        <v>424</v>
      </c>
      <c r="V135" s="17" t="s">
        <v>641</v>
      </c>
      <c r="W135" s="26">
        <f>Table1[[#This Row],[اتنهایی high]]-Table1[[#This Row],[high ابتدایی]]</f>
        <v>6650</v>
      </c>
      <c r="X135" s="26">
        <f>Table1[[#This Row],[اتنهایی high]]-Table1[[#This Row],[high ابتدایی]]</f>
        <v>6650</v>
      </c>
      <c r="Y135" s="8"/>
      <c r="Z135" s="17" t="s">
        <v>1098</v>
      </c>
      <c r="AA135" s="17">
        <f>[1]!Table1[[#This Row],[EPS3]]+[1]!Table1[[#This Row],[تغییرات  نهایی high]]</f>
        <v>6650</v>
      </c>
      <c r="AB135" s="17" t="s">
        <v>502</v>
      </c>
      <c r="AC135" s="17" t="s">
        <v>471</v>
      </c>
      <c r="AD135" s="17" t="s">
        <v>780</v>
      </c>
      <c r="AE135" s="26">
        <f>Table1[[#This Row],[انتهایی low]]-Table1[[#This Row],[ابتدایی low]]</f>
        <v>5900</v>
      </c>
      <c r="AF135" s="26">
        <v>5900</v>
      </c>
      <c r="AG135" s="8"/>
      <c r="AH135" s="17" t="s">
        <v>936</v>
      </c>
      <c r="AI135" s="17">
        <f>[1]!Table1[[#This Row],[EPS4]]+[1]!Table1[[#This Row],[تتغیرات نهایی low]]</f>
        <v>5900</v>
      </c>
    </row>
    <row r="136" spans="1:35" x14ac:dyDescent="0.3">
      <c r="A136" s="2" t="s">
        <v>0</v>
      </c>
      <c r="B136" s="15" t="s">
        <v>180</v>
      </c>
      <c r="C136" s="3" t="s">
        <v>1</v>
      </c>
      <c r="D136" s="3" t="s">
        <v>184</v>
      </c>
      <c r="E136" s="3" t="s">
        <v>185</v>
      </c>
      <c r="F136" s="3" t="s">
        <v>186</v>
      </c>
      <c r="G136" s="13" t="s">
        <v>187</v>
      </c>
      <c r="H136" s="13" t="s">
        <v>188</v>
      </c>
      <c r="I136" s="3" t="s">
        <v>181</v>
      </c>
      <c r="J136" s="3" t="s">
        <v>183</v>
      </c>
      <c r="K136" s="4" t="s">
        <v>182</v>
      </c>
      <c r="L136" s="18" t="s">
        <v>189</v>
      </c>
      <c r="M136" s="18" t="s">
        <v>190</v>
      </c>
      <c r="N136" s="18" t="s">
        <v>191</v>
      </c>
      <c r="O136" s="18" t="s">
        <v>335</v>
      </c>
      <c r="P136" s="18" t="s">
        <v>336</v>
      </c>
      <c r="Q136" s="3" t="s">
        <v>181</v>
      </c>
      <c r="R136" s="18" t="s">
        <v>338</v>
      </c>
      <c r="S136" s="21" t="s">
        <v>339</v>
      </c>
      <c r="T136" s="27" t="s">
        <v>359</v>
      </c>
      <c r="U136" s="27" t="s">
        <v>360</v>
      </c>
      <c r="V136" s="27" t="s">
        <v>361</v>
      </c>
      <c r="W136" s="27" t="s">
        <v>447</v>
      </c>
      <c r="X136" s="27" t="s">
        <v>362</v>
      </c>
      <c r="Y136" s="30" t="s">
        <v>983</v>
      </c>
      <c r="Z136" s="30" t="s">
        <v>807</v>
      </c>
      <c r="AA136" s="27" t="s">
        <v>984</v>
      </c>
      <c r="AB136" s="28" t="s">
        <v>448</v>
      </c>
      <c r="AC136" s="28" t="s">
        <v>449</v>
      </c>
      <c r="AD136" s="28" t="s">
        <v>450</v>
      </c>
      <c r="AE136" s="28" t="s">
        <v>451</v>
      </c>
      <c r="AF136" s="28" t="s">
        <v>452</v>
      </c>
      <c r="AG136" s="29" t="s">
        <v>821</v>
      </c>
      <c r="AH136" s="29" t="s">
        <v>810</v>
      </c>
      <c r="AI136" s="28" t="s">
        <v>822</v>
      </c>
    </row>
    <row r="137" spans="1:35" x14ac:dyDescent="0.3">
      <c r="A137" s="1">
        <v>1</v>
      </c>
      <c r="B137" s="16">
        <v>1402</v>
      </c>
      <c r="C137" s="1" t="s">
        <v>4</v>
      </c>
      <c r="D137" s="1">
        <v>9890</v>
      </c>
      <c r="E137" s="1">
        <v>4403</v>
      </c>
      <c r="F137" s="1" t="s">
        <v>48</v>
      </c>
      <c r="G137" s="14">
        <v>-5487</v>
      </c>
      <c r="H137" s="14">
        <v>-5487</v>
      </c>
      <c r="I137" s="8">
        <v>0</v>
      </c>
      <c r="J137" s="1" t="str">
        <f>Table1[[#This Row],[تفاوت نهایی open]] &amp; " + " &amp; Table1[[#This Row],[EPS]]</f>
        <v>-5487 + 0</v>
      </c>
      <c r="K137" s="5">
        <f t="shared" ref="K137:K154" si="14">SUM(G137,I137)</f>
        <v>-5487</v>
      </c>
      <c r="L137" s="17" t="s">
        <v>244</v>
      </c>
      <c r="M137" s="17">
        <v>4454</v>
      </c>
      <c r="N137" s="25" t="str">
        <f t="shared" si="9"/>
        <v>4454-9950</v>
      </c>
      <c r="O137" s="26">
        <f t="shared" si="13"/>
        <v>-5496</v>
      </c>
      <c r="P137" s="26">
        <v>-5496</v>
      </c>
      <c r="Q137" s="8">
        <v>0</v>
      </c>
      <c r="R137" s="25" t="str">
        <f>Table1[[#This Row],[EPS2]]&amp;"+"&amp;Table1[[#This Row],[تفاوت نهایی  close]]</f>
        <v>0+-5496</v>
      </c>
      <c r="S137" s="17">
        <f>Table1[[#This Row],[EPS2]]+Table1[[#This Row],[تفاوت نهایی  close]]</f>
        <v>-5496</v>
      </c>
      <c r="T137" s="17">
        <v>10150</v>
      </c>
      <c r="U137" s="17">
        <v>4632</v>
      </c>
      <c r="V137" s="17" t="s">
        <v>642</v>
      </c>
      <c r="W137" s="26">
        <f>Table1[[#This Row],[اتنهایی high]]-Table1[[#This Row],[high ابتدایی]]</f>
        <v>-5518</v>
      </c>
      <c r="X137" s="26">
        <f>Table1[[#This Row],[اتنهایی high]]-Table1[[#This Row],[high ابتدایی]]</f>
        <v>-5518</v>
      </c>
      <c r="Y137" s="8">
        <v>0</v>
      </c>
      <c r="Z137" s="17" t="s">
        <v>1099</v>
      </c>
      <c r="AA137" s="17">
        <f>[1]!Table1[[#This Row],[EPS3]]+[1]!Table1[[#This Row],[تغییرات  نهایی high]]</f>
        <v>-5518</v>
      </c>
      <c r="AB137" s="17">
        <v>9560</v>
      </c>
      <c r="AC137" s="17">
        <v>4450</v>
      </c>
      <c r="AD137" s="17" t="s">
        <v>781</v>
      </c>
      <c r="AE137" s="26">
        <f>Table1[[#This Row],[انتهایی low]]-Table1[[#This Row],[ابتدایی low]]</f>
        <v>-5110</v>
      </c>
      <c r="AF137" s="26">
        <v>-5110</v>
      </c>
      <c r="AG137" s="8">
        <v>0</v>
      </c>
      <c r="AH137" s="17" t="s">
        <v>937</v>
      </c>
      <c r="AI137" s="17">
        <f>[1]!Table1[[#This Row],[EPS4]]+[1]!Table1[[#This Row],[تتغیرات نهایی low]]</f>
        <v>-5110</v>
      </c>
    </row>
    <row r="138" spans="1:35" x14ac:dyDescent="0.25">
      <c r="A138" s="1">
        <v>2</v>
      </c>
      <c r="B138" s="16">
        <v>1402</v>
      </c>
      <c r="C138" s="1" t="s">
        <v>5</v>
      </c>
      <c r="D138" s="1">
        <v>6250</v>
      </c>
      <c r="E138" s="1">
        <v>3250</v>
      </c>
      <c r="F138" s="1" t="s">
        <v>49</v>
      </c>
      <c r="G138" s="14">
        <v>-3000</v>
      </c>
      <c r="H138" s="14">
        <v>-3000</v>
      </c>
      <c r="I138" s="9">
        <v>582</v>
      </c>
      <c r="J138" s="1" t="str">
        <f>Table1[[#This Row],[تفاوت نهایی open]] &amp; " + " &amp; Table1[[#This Row],[EPS]]</f>
        <v>-3000 + 582</v>
      </c>
      <c r="K138" s="5">
        <f t="shared" si="14"/>
        <v>-2418</v>
      </c>
      <c r="L138" s="17" t="s">
        <v>256</v>
      </c>
      <c r="M138" s="17">
        <v>3373</v>
      </c>
      <c r="N138" s="25" t="str">
        <f t="shared" si="9"/>
        <v>3373-6250</v>
      </c>
      <c r="O138" s="26">
        <f t="shared" si="13"/>
        <v>-2877</v>
      </c>
      <c r="P138" s="26">
        <v>-2877</v>
      </c>
      <c r="Q138" s="9">
        <v>582</v>
      </c>
      <c r="R138" s="25" t="str">
        <f>Table1[[#This Row],[EPS2]]&amp;"+"&amp;Table1[[#This Row],[تفاوت نهایی  close]]</f>
        <v>582+-2877</v>
      </c>
      <c r="S138" s="17">
        <f>Table1[[#This Row],[EPS2]]+Table1[[#This Row],[تفاوت نهایی  close]]</f>
        <v>-2295</v>
      </c>
      <c r="T138" s="17">
        <v>6360</v>
      </c>
      <c r="U138" s="17">
        <v>3477</v>
      </c>
      <c r="V138" s="17" t="s">
        <v>643</v>
      </c>
      <c r="W138" s="26">
        <f>Table1[[#This Row],[اتنهایی high]]-Table1[[#This Row],[high ابتدایی]]</f>
        <v>-2883</v>
      </c>
      <c r="X138" s="26">
        <f>Table1[[#This Row],[اتنهایی high]]-Table1[[#This Row],[high ابتدایی]]</f>
        <v>-2883</v>
      </c>
      <c r="Y138" s="9">
        <v>582</v>
      </c>
      <c r="Z138" s="17" t="s">
        <v>1100</v>
      </c>
      <c r="AA138" s="17">
        <f>[1]!Table1[[#This Row],[EPS3]]+[1]!Table1[[#This Row],[تغییرات  نهایی high]]</f>
        <v>-2301</v>
      </c>
      <c r="AB138" s="17">
        <v>6100</v>
      </c>
      <c r="AC138" s="17">
        <v>3320</v>
      </c>
      <c r="AD138" s="17" t="s">
        <v>782</v>
      </c>
      <c r="AE138" s="26">
        <f>Table1[[#This Row],[انتهایی low]]-Table1[[#This Row],[ابتدایی low]]</f>
        <v>-2780</v>
      </c>
      <c r="AF138" s="26">
        <v>-2780</v>
      </c>
      <c r="AG138" s="9">
        <v>582</v>
      </c>
      <c r="AH138" s="17" t="s">
        <v>938</v>
      </c>
      <c r="AI138" s="17">
        <f>[1]!Table1[[#This Row],[EPS4]]+[1]!Table1[[#This Row],[تتغیرات نهایی low]]</f>
        <v>-2198</v>
      </c>
    </row>
    <row r="139" spans="1:35" x14ac:dyDescent="0.25">
      <c r="A139" s="1">
        <v>3</v>
      </c>
      <c r="B139" s="16">
        <v>1402</v>
      </c>
      <c r="C139" s="1" t="s">
        <v>6</v>
      </c>
      <c r="D139" s="1">
        <v>7110</v>
      </c>
      <c r="E139" s="1">
        <v>4420</v>
      </c>
      <c r="F139" s="1" t="s">
        <v>50</v>
      </c>
      <c r="G139" s="14">
        <v>-2690</v>
      </c>
      <c r="H139" s="14">
        <v>-2690</v>
      </c>
      <c r="I139" s="9">
        <v>476</v>
      </c>
      <c r="J139" s="1" t="str">
        <f>Table1[[#This Row],[تفاوت نهایی open]] &amp; " + " &amp; Table1[[#This Row],[EPS]]</f>
        <v>-2690 + 476</v>
      </c>
      <c r="K139" s="5">
        <f t="shared" si="14"/>
        <v>-2214</v>
      </c>
      <c r="L139" s="17" t="s">
        <v>268</v>
      </c>
      <c r="M139" s="17">
        <v>4420</v>
      </c>
      <c r="N139" s="25" t="str">
        <f t="shared" si="9"/>
        <v>4420-7250</v>
      </c>
      <c r="O139" s="26">
        <f t="shared" si="13"/>
        <v>-2830</v>
      </c>
      <c r="P139" s="26">
        <v>-2830</v>
      </c>
      <c r="Q139" s="9">
        <v>476</v>
      </c>
      <c r="R139" s="25" t="str">
        <f>Table1[[#This Row],[EPS2]]&amp;"+"&amp;Table1[[#This Row],[تفاوت نهایی  close]]</f>
        <v>476+-2830</v>
      </c>
      <c r="S139" s="17">
        <f>Table1[[#This Row],[EPS2]]+Table1[[#This Row],[تفاوت نهایی  close]]</f>
        <v>-2354</v>
      </c>
      <c r="T139" s="17">
        <v>7390</v>
      </c>
      <c r="U139" s="17">
        <v>0</v>
      </c>
      <c r="V139" s="17" t="s">
        <v>644</v>
      </c>
      <c r="W139" s="26">
        <f>Table1[[#This Row],[اتنهایی high]]-Table1[[#This Row],[high ابتدایی]]</f>
        <v>-7390</v>
      </c>
      <c r="X139" s="26">
        <f>Table1[[#This Row],[اتنهایی high]]-Table1[[#This Row],[high ابتدایی]]</f>
        <v>-7390</v>
      </c>
      <c r="Y139" s="9">
        <v>476</v>
      </c>
      <c r="Z139" s="17" t="s">
        <v>1101</v>
      </c>
      <c r="AA139" s="17">
        <f>[1]!Table1[[#This Row],[EPS3]]+[1]!Table1[[#This Row],[تغییرات  نهایی high]]</f>
        <v>-6914</v>
      </c>
      <c r="AB139" s="17">
        <v>7110</v>
      </c>
      <c r="AC139" s="17">
        <v>0</v>
      </c>
      <c r="AD139" s="17" t="s">
        <v>644</v>
      </c>
      <c r="AE139" s="26">
        <f>Table1[[#This Row],[انتهایی low]]-Table1[[#This Row],[ابتدایی low]]</f>
        <v>-7110</v>
      </c>
      <c r="AF139" s="26">
        <v>-7110</v>
      </c>
      <c r="AG139" s="9">
        <v>476</v>
      </c>
      <c r="AH139" s="17" t="s">
        <v>939</v>
      </c>
      <c r="AI139" s="17">
        <f>[1]!Table1[[#This Row],[EPS4]]+[1]!Table1[[#This Row],[تتغیرات نهایی low]]</f>
        <v>-6634</v>
      </c>
    </row>
    <row r="140" spans="1:35" x14ac:dyDescent="0.25">
      <c r="A140" s="1">
        <v>4</v>
      </c>
      <c r="B140" s="16">
        <v>1402</v>
      </c>
      <c r="C140" s="1" t="s">
        <v>9</v>
      </c>
      <c r="D140" s="1">
        <v>56760</v>
      </c>
      <c r="E140" s="1">
        <v>69360</v>
      </c>
      <c r="F140" s="1" t="s">
        <v>51</v>
      </c>
      <c r="G140" s="14">
        <v>12600</v>
      </c>
      <c r="H140" s="14">
        <v>12600</v>
      </c>
      <c r="I140" s="10">
        <v>2419</v>
      </c>
      <c r="J140" s="1" t="str">
        <f>Table1[[#This Row],[تفاوت نهایی open]] &amp; " + " &amp; Table1[[#This Row],[EPS]]</f>
        <v>12600 + 2419</v>
      </c>
      <c r="K140" s="5">
        <f t="shared" si="14"/>
        <v>15019</v>
      </c>
      <c r="L140" s="17" t="s">
        <v>280</v>
      </c>
      <c r="M140" s="17">
        <v>70390</v>
      </c>
      <c r="N140" s="25" t="str">
        <f t="shared" si="9"/>
        <v>70390-59420</v>
      </c>
      <c r="O140" s="26">
        <f t="shared" si="13"/>
        <v>10970</v>
      </c>
      <c r="P140" s="26">
        <v>10970</v>
      </c>
      <c r="Q140" s="10">
        <v>2419</v>
      </c>
      <c r="R140" s="25" t="str">
        <f>Table1[[#This Row],[EPS2]]&amp;"+"&amp;Table1[[#This Row],[تفاوت نهایی  close]]</f>
        <v>2419+10970</v>
      </c>
      <c r="S140" s="17">
        <f>Table1[[#This Row],[EPS2]]+Table1[[#This Row],[تفاوت نهایی  close]]</f>
        <v>13389</v>
      </c>
      <c r="T140" s="17" t="s">
        <v>394</v>
      </c>
      <c r="U140" s="17" t="s">
        <v>435</v>
      </c>
      <c r="V140" s="17" t="s">
        <v>645</v>
      </c>
      <c r="W140" s="26">
        <f>Table1[[#This Row],[اتنهایی high]]-Table1[[#This Row],[high ابتدایی]]</f>
        <v>11410</v>
      </c>
      <c r="X140" s="26">
        <f>Table1[[#This Row],[اتنهایی high]]-Table1[[#This Row],[high ابتدایی]]</f>
        <v>11410</v>
      </c>
      <c r="Y140" s="10">
        <v>2419</v>
      </c>
      <c r="Z140" s="17" t="s">
        <v>1102</v>
      </c>
      <c r="AA140" s="17">
        <f>[1]!Table1[[#This Row],[EPS3]]+[1]!Table1[[#This Row],[تغییرات  نهایی high]]</f>
        <v>13829</v>
      </c>
      <c r="AB140" s="17" t="s">
        <v>473</v>
      </c>
      <c r="AC140" s="17" t="s">
        <v>481</v>
      </c>
      <c r="AD140" s="17" t="s">
        <v>783</v>
      </c>
      <c r="AE140" s="26">
        <f>Table1[[#This Row],[انتهایی low]]-Table1[[#This Row],[ابتدایی low]]</f>
        <v>11800</v>
      </c>
      <c r="AF140" s="26">
        <v>11800</v>
      </c>
      <c r="AG140" s="10">
        <v>2419</v>
      </c>
      <c r="AH140" s="17" t="s">
        <v>940</v>
      </c>
      <c r="AI140" s="17">
        <f>[1]!Table1[[#This Row],[EPS4]]+[1]!Table1[[#This Row],[تتغیرات نهایی low]]</f>
        <v>14219</v>
      </c>
    </row>
    <row r="141" spans="1:35" x14ac:dyDescent="0.25">
      <c r="A141" s="1">
        <v>5</v>
      </c>
      <c r="B141" s="16">
        <v>1402</v>
      </c>
      <c r="C141" s="1" t="s">
        <v>11</v>
      </c>
      <c r="D141" s="1">
        <v>4477</v>
      </c>
      <c r="E141" s="1">
        <v>3310</v>
      </c>
      <c r="F141" s="1" t="s">
        <v>52</v>
      </c>
      <c r="G141" s="14">
        <v>-1167</v>
      </c>
      <c r="H141" s="14">
        <v>-1167</v>
      </c>
      <c r="I141" s="9">
        <v>192</v>
      </c>
      <c r="J141" s="1" t="str">
        <f>Table1[[#This Row],[تفاوت نهایی open]] &amp; " + " &amp; Table1[[#This Row],[EPS]]</f>
        <v>-1167 + 192</v>
      </c>
      <c r="K141" s="5">
        <f t="shared" si="14"/>
        <v>-975</v>
      </c>
      <c r="L141" s="17" t="s">
        <v>292</v>
      </c>
      <c r="M141" s="17">
        <v>3349</v>
      </c>
      <c r="N141" s="25" t="str">
        <f t="shared" si="9"/>
        <v>3349-4666</v>
      </c>
      <c r="O141" s="26">
        <f t="shared" si="13"/>
        <v>-1317</v>
      </c>
      <c r="P141" s="26">
        <v>-1317</v>
      </c>
      <c r="Q141" s="9">
        <v>192</v>
      </c>
      <c r="R141" s="25" t="str">
        <f>Table1[[#This Row],[EPS2]]&amp;"+"&amp;Table1[[#This Row],[تفاوت نهایی  close]]</f>
        <v>192+-1317</v>
      </c>
      <c r="S141" s="17">
        <f>Table1[[#This Row],[EPS2]]+Table1[[#This Row],[تفاوت نهایی  close]]</f>
        <v>-1125</v>
      </c>
      <c r="T141" s="17">
        <v>4755</v>
      </c>
      <c r="U141" s="17">
        <v>3418</v>
      </c>
      <c r="V141" s="17" t="s">
        <v>646</v>
      </c>
      <c r="W141" s="26">
        <f>Table1[[#This Row],[اتنهایی high]]-Table1[[#This Row],[high ابتدایی]]</f>
        <v>-1337</v>
      </c>
      <c r="X141" s="26">
        <f>Table1[[#This Row],[اتنهایی high]]-Table1[[#This Row],[high ابتدایی]]</f>
        <v>-1337</v>
      </c>
      <c r="Y141" s="9">
        <v>192</v>
      </c>
      <c r="Z141" s="17" t="s">
        <v>1103</v>
      </c>
      <c r="AA141" s="17">
        <f>[1]!Table1[[#This Row],[EPS3]]+[1]!Table1[[#This Row],[تغییرات  نهایی high]]</f>
        <v>-1145</v>
      </c>
      <c r="AB141" s="17">
        <v>4571</v>
      </c>
      <c r="AC141" s="17">
        <v>3255</v>
      </c>
      <c r="AD141" s="17" t="s">
        <v>784</v>
      </c>
      <c r="AE141" s="26">
        <f>Table1[[#This Row],[انتهایی low]]-Table1[[#This Row],[ابتدایی low]]</f>
        <v>-1316</v>
      </c>
      <c r="AF141" s="26">
        <v>-1316</v>
      </c>
      <c r="AG141" s="9">
        <v>192</v>
      </c>
      <c r="AH141" s="17" t="s">
        <v>941</v>
      </c>
      <c r="AI141" s="17">
        <f>[1]!Table1[[#This Row],[EPS4]]+[1]!Table1[[#This Row],[تتغیرات نهایی low]]</f>
        <v>-1124</v>
      </c>
    </row>
    <row r="142" spans="1:35" x14ac:dyDescent="0.25">
      <c r="A142" s="1">
        <v>6</v>
      </c>
      <c r="B142" s="16">
        <v>1402</v>
      </c>
      <c r="C142" s="1" t="s">
        <v>12</v>
      </c>
      <c r="D142" s="1">
        <v>33260</v>
      </c>
      <c r="E142" s="1">
        <v>6130</v>
      </c>
      <c r="F142" s="1" t="s">
        <v>53</v>
      </c>
      <c r="G142" s="14">
        <v>-27130</v>
      </c>
      <c r="H142" s="14">
        <v>-27130</v>
      </c>
      <c r="I142" s="9">
        <v>816</v>
      </c>
      <c r="J142" s="1" t="str">
        <f>Table1[[#This Row],[تفاوت نهایی open]] &amp; " + " &amp; Table1[[#This Row],[EPS]]</f>
        <v>-27130 + 816</v>
      </c>
      <c r="K142" s="5">
        <f t="shared" si="14"/>
        <v>-26314</v>
      </c>
      <c r="L142" s="17" t="s">
        <v>304</v>
      </c>
      <c r="M142" s="17">
        <v>6190</v>
      </c>
      <c r="N142" s="25" t="str">
        <f t="shared" si="9"/>
        <v>6190-34010</v>
      </c>
      <c r="O142" s="26">
        <f t="shared" si="13"/>
        <v>-27820</v>
      </c>
      <c r="P142" s="26">
        <v>-27820</v>
      </c>
      <c r="Q142" s="9">
        <v>816</v>
      </c>
      <c r="R142" s="25" t="str">
        <f>Table1[[#This Row],[EPS2]]&amp;"+"&amp;Table1[[#This Row],[تفاوت نهایی  close]]</f>
        <v>816+-27820</v>
      </c>
      <c r="S142" s="17">
        <f>Table1[[#This Row],[EPS2]]+Table1[[#This Row],[تفاوت نهایی  close]]</f>
        <v>-27004</v>
      </c>
      <c r="T142" s="17">
        <v>34910</v>
      </c>
      <c r="U142" s="17">
        <v>6250</v>
      </c>
      <c r="V142" s="17" t="s">
        <v>647</v>
      </c>
      <c r="W142" s="26">
        <f>Table1[[#This Row],[اتنهایی high]]-Table1[[#This Row],[high ابتدایی]]</f>
        <v>-28660</v>
      </c>
      <c r="X142" s="26">
        <f>Table1[[#This Row],[اتنهایی high]]-Table1[[#This Row],[high ابتدایی]]</f>
        <v>-28660</v>
      </c>
      <c r="Y142" s="9">
        <v>816</v>
      </c>
      <c r="Z142" s="17" t="s">
        <v>1104</v>
      </c>
      <c r="AA142" s="17">
        <f>[1]!Table1[[#This Row],[EPS3]]+[1]!Table1[[#This Row],[تغییرات  نهایی high]]</f>
        <v>-27844</v>
      </c>
      <c r="AB142" s="17">
        <v>33730</v>
      </c>
      <c r="AC142" s="17">
        <v>6150</v>
      </c>
      <c r="AD142" s="17" t="s">
        <v>785</v>
      </c>
      <c r="AE142" s="26">
        <f>Table1[[#This Row],[انتهایی low]]-Table1[[#This Row],[ابتدایی low]]</f>
        <v>-27580</v>
      </c>
      <c r="AF142" s="26">
        <v>-27580</v>
      </c>
      <c r="AG142" s="9">
        <v>816</v>
      </c>
      <c r="AH142" s="17" t="s">
        <v>942</v>
      </c>
      <c r="AI142" s="17">
        <f>[1]!Table1[[#This Row],[EPS4]]+[1]!Table1[[#This Row],[تتغیرات نهایی low]]</f>
        <v>-26764</v>
      </c>
    </row>
    <row r="143" spans="1:35" x14ac:dyDescent="0.25">
      <c r="A143" s="1">
        <v>7</v>
      </c>
      <c r="B143" s="16">
        <v>1402</v>
      </c>
      <c r="C143" s="1" t="s">
        <v>16</v>
      </c>
      <c r="D143" s="1">
        <v>9240</v>
      </c>
      <c r="E143" s="1">
        <v>7340</v>
      </c>
      <c r="F143" s="1" t="s">
        <v>54</v>
      </c>
      <c r="G143" s="14">
        <v>-1900</v>
      </c>
      <c r="H143" s="14">
        <v>-1900</v>
      </c>
      <c r="I143" s="12">
        <v>-43</v>
      </c>
      <c r="J143" s="1" t="str">
        <f>Table1[[#This Row],[تفاوت نهایی open]] &amp; " + " &amp; Table1[[#This Row],[EPS]]</f>
        <v>-1900 + -43</v>
      </c>
      <c r="K143" s="5">
        <f t="shared" si="14"/>
        <v>-1943</v>
      </c>
      <c r="L143" s="17" t="s">
        <v>316</v>
      </c>
      <c r="M143" s="17">
        <v>7380</v>
      </c>
      <c r="N143" s="25" t="str">
        <f t="shared" si="9"/>
        <v>7380-9410</v>
      </c>
      <c r="O143" s="26">
        <f t="shared" si="13"/>
        <v>-2030</v>
      </c>
      <c r="P143" s="26">
        <v>-2030</v>
      </c>
      <c r="Q143" s="12">
        <v>-43</v>
      </c>
      <c r="R143" s="25" t="str">
        <f>Table1[[#This Row],[EPS2]]&amp;"+"&amp;Table1[[#This Row],[تفاوت نهایی  close]]</f>
        <v>-43+-2030</v>
      </c>
      <c r="S143" s="17">
        <f>Table1[[#This Row],[EPS2]]+Table1[[#This Row],[تفاوت نهایی  close]]</f>
        <v>-2073</v>
      </c>
      <c r="T143" s="17">
        <v>9510</v>
      </c>
      <c r="U143" s="17">
        <v>7560</v>
      </c>
      <c r="V143" s="17" t="s">
        <v>648</v>
      </c>
      <c r="W143" s="26">
        <f>Table1[[#This Row],[اتنهایی high]]-Table1[[#This Row],[high ابتدایی]]</f>
        <v>-1950</v>
      </c>
      <c r="X143" s="26">
        <f>Table1[[#This Row],[اتنهایی high]]-Table1[[#This Row],[high ابتدایی]]</f>
        <v>-1950</v>
      </c>
      <c r="Y143" s="12">
        <v>-43</v>
      </c>
      <c r="Z143" s="17" t="s">
        <v>1105</v>
      </c>
      <c r="AA143" s="17">
        <f>[1]!Table1[[#This Row],[EPS3]]+[1]!Table1[[#This Row],[تغییرات  نهایی high]]</f>
        <v>-1993</v>
      </c>
      <c r="AB143" s="17">
        <v>9080</v>
      </c>
      <c r="AC143" s="17">
        <v>7550</v>
      </c>
      <c r="AD143" s="17" t="s">
        <v>786</v>
      </c>
      <c r="AE143" s="26">
        <f>Table1[[#This Row],[انتهایی low]]-Table1[[#This Row],[ابتدایی low]]</f>
        <v>-1530</v>
      </c>
      <c r="AF143" s="26">
        <v>-1530</v>
      </c>
      <c r="AG143" s="12">
        <v>-43</v>
      </c>
      <c r="AH143" s="17" t="s">
        <v>943</v>
      </c>
      <c r="AI143" s="17">
        <f>[1]!Table1[[#This Row],[EPS4]]+[1]!Table1[[#This Row],[تتغیرات نهایی low]]</f>
        <v>-1573</v>
      </c>
    </row>
    <row r="144" spans="1:35" x14ac:dyDescent="0.25">
      <c r="A144" s="1">
        <v>8</v>
      </c>
      <c r="B144" s="16">
        <v>1402</v>
      </c>
      <c r="C144" s="1" t="s">
        <v>17</v>
      </c>
      <c r="D144" s="1">
        <v>19140</v>
      </c>
      <c r="E144" s="1">
        <v>7460</v>
      </c>
      <c r="F144" s="1" t="s">
        <v>55</v>
      </c>
      <c r="G144" s="14">
        <v>-11680</v>
      </c>
      <c r="H144" s="14">
        <v>-11680</v>
      </c>
      <c r="I144" s="9">
        <v>713</v>
      </c>
      <c r="J144" s="1" t="str">
        <f>Table1[[#This Row],[تفاوت نهایی open]] &amp; " + " &amp; Table1[[#This Row],[EPS]]</f>
        <v>-11680 + 713</v>
      </c>
      <c r="K144" s="5">
        <f t="shared" si="14"/>
        <v>-10967</v>
      </c>
      <c r="L144" s="17" t="s">
        <v>231</v>
      </c>
      <c r="M144" s="17">
        <v>7460</v>
      </c>
      <c r="N144" s="25" t="str">
        <f t="shared" si="9"/>
        <v>7460-17910</v>
      </c>
      <c r="O144" s="26">
        <f t="shared" si="13"/>
        <v>-10450</v>
      </c>
      <c r="P144" s="26">
        <v>-10450</v>
      </c>
      <c r="Q144" s="9">
        <v>713</v>
      </c>
      <c r="R144" s="25" t="str">
        <f>Table1[[#This Row],[EPS2]]&amp;"+"&amp;Table1[[#This Row],[تفاوت نهایی  close]]</f>
        <v>713+-10450</v>
      </c>
      <c r="S144" s="17">
        <f>Table1[[#This Row],[EPS2]]+Table1[[#This Row],[تفاوت نهایی  close]]</f>
        <v>-9737</v>
      </c>
      <c r="T144" s="17">
        <v>19440</v>
      </c>
      <c r="U144" s="17">
        <v>0</v>
      </c>
      <c r="V144" s="17" t="s">
        <v>649</v>
      </c>
      <c r="W144" s="26">
        <f>Table1[[#This Row],[اتنهایی high]]-Table1[[#This Row],[high ابتدایی]]</f>
        <v>-19440</v>
      </c>
      <c r="X144" s="26">
        <f>Table1[[#This Row],[اتنهایی high]]-Table1[[#This Row],[high ابتدایی]]</f>
        <v>-19440</v>
      </c>
      <c r="Y144" s="9">
        <v>713</v>
      </c>
      <c r="Z144" s="17" t="s">
        <v>1106</v>
      </c>
      <c r="AA144" s="17">
        <f>[1]!Table1[[#This Row],[EPS3]]+[1]!Table1[[#This Row],[تغییرات  نهایی high]]</f>
        <v>-18727</v>
      </c>
      <c r="AB144" s="17">
        <v>17810</v>
      </c>
      <c r="AC144" s="17">
        <v>0</v>
      </c>
      <c r="AD144" s="17" t="s">
        <v>649</v>
      </c>
      <c r="AE144" s="26">
        <f>Table1[[#This Row],[انتهایی low]]-Table1[[#This Row],[ابتدایی low]]</f>
        <v>-17810</v>
      </c>
      <c r="AF144" s="26">
        <v>-17810</v>
      </c>
      <c r="AG144" s="9">
        <v>713</v>
      </c>
      <c r="AH144" s="17" t="s">
        <v>944</v>
      </c>
      <c r="AI144" s="17">
        <f>[1]!Table1[[#This Row],[EPS4]]+[1]!Table1[[#This Row],[تتغیرات نهایی low]]</f>
        <v>-17097</v>
      </c>
    </row>
    <row r="145" spans="1:35" x14ac:dyDescent="0.25">
      <c r="A145" s="1">
        <v>9</v>
      </c>
      <c r="B145" s="16">
        <v>1402</v>
      </c>
      <c r="C145" s="1" t="s">
        <v>18</v>
      </c>
      <c r="D145" s="1">
        <v>30260</v>
      </c>
      <c r="E145" s="1">
        <v>30060</v>
      </c>
      <c r="F145" s="1" t="s">
        <v>56</v>
      </c>
      <c r="G145" s="14">
        <v>-200</v>
      </c>
      <c r="H145" s="14">
        <v>-200</v>
      </c>
      <c r="I145" s="9">
        <v>3697</v>
      </c>
      <c r="J145" s="1" t="str">
        <f>Table1[[#This Row],[تفاوت نهایی open]] &amp; " + " &amp; Table1[[#This Row],[EPS]]</f>
        <v>-200 + 3697</v>
      </c>
      <c r="K145" s="5">
        <f t="shared" si="14"/>
        <v>3497</v>
      </c>
      <c r="L145" s="17" t="s">
        <v>217</v>
      </c>
      <c r="M145" s="17">
        <v>31480</v>
      </c>
      <c r="N145" s="25" t="str">
        <f t="shared" si="9"/>
        <v>31480-30840</v>
      </c>
      <c r="O145" s="26">
        <f t="shared" si="13"/>
        <v>640</v>
      </c>
      <c r="P145" s="26">
        <v>640</v>
      </c>
      <c r="Q145" s="9">
        <v>3697</v>
      </c>
      <c r="R145" s="25" t="str">
        <f>Table1[[#This Row],[EPS2]]&amp;"+"&amp;Table1[[#This Row],[تفاوت نهایی  close]]</f>
        <v>3697+640</v>
      </c>
      <c r="S145" s="17">
        <f>Table1[[#This Row],[EPS2]]+Table1[[#This Row],[تفاوت نهایی  close]]</f>
        <v>4337</v>
      </c>
      <c r="T145" s="17">
        <v>31550</v>
      </c>
      <c r="U145" s="17">
        <v>32100</v>
      </c>
      <c r="V145" s="17" t="s">
        <v>650</v>
      </c>
      <c r="W145" s="26">
        <f>Table1[[#This Row],[اتنهایی high]]-Table1[[#This Row],[high ابتدایی]]</f>
        <v>550</v>
      </c>
      <c r="X145" s="26">
        <f>Table1[[#This Row],[اتنهایی high]]-Table1[[#This Row],[high ابتدایی]]</f>
        <v>550</v>
      </c>
      <c r="Y145" s="9">
        <v>3697</v>
      </c>
      <c r="Z145" s="17" t="s">
        <v>1107</v>
      </c>
      <c r="AA145" s="17">
        <f>[1]!Table1[[#This Row],[EPS3]]+[1]!Table1[[#This Row],[تغییرات  نهایی high]]</f>
        <v>4247</v>
      </c>
      <c r="AB145" s="17">
        <v>29600</v>
      </c>
      <c r="AC145" s="17">
        <v>29980</v>
      </c>
      <c r="AD145" s="17" t="s">
        <v>787</v>
      </c>
      <c r="AE145" s="26">
        <f>Table1[[#This Row],[انتهایی low]]-Table1[[#This Row],[ابتدایی low]]</f>
        <v>380</v>
      </c>
      <c r="AF145" s="26">
        <v>380</v>
      </c>
      <c r="AG145" s="9">
        <v>3697</v>
      </c>
      <c r="AH145" s="17" t="s">
        <v>945</v>
      </c>
      <c r="AI145" s="17">
        <f>[1]!Table1[[#This Row],[EPS4]]+[1]!Table1[[#This Row],[تتغیرات نهایی low]]</f>
        <v>4077</v>
      </c>
    </row>
    <row r="146" spans="1:35" x14ac:dyDescent="0.25">
      <c r="A146" s="1">
        <v>10</v>
      </c>
      <c r="B146" s="16">
        <v>1402</v>
      </c>
      <c r="C146" s="1" t="s">
        <v>19</v>
      </c>
      <c r="D146" s="1">
        <v>54100</v>
      </c>
      <c r="E146" s="1">
        <v>59750</v>
      </c>
      <c r="F146" s="1" t="s">
        <v>57</v>
      </c>
      <c r="G146" s="14">
        <v>5650</v>
      </c>
      <c r="H146" s="14">
        <v>5650</v>
      </c>
      <c r="I146" s="9">
        <v>1035</v>
      </c>
      <c r="J146" s="1" t="str">
        <f>Table1[[#This Row],[تفاوت نهایی open]] &amp; " + " &amp; Table1[[#This Row],[EPS]]</f>
        <v>5650 + 1035</v>
      </c>
      <c r="K146" s="5">
        <f t="shared" si="14"/>
        <v>6685</v>
      </c>
      <c r="L146" s="17" t="s">
        <v>205</v>
      </c>
      <c r="M146" s="17">
        <v>59500</v>
      </c>
      <c r="N146" s="25" t="str">
        <f t="shared" si="9"/>
        <v>59500-54350</v>
      </c>
      <c r="O146" s="26">
        <f t="shared" si="13"/>
        <v>5150</v>
      </c>
      <c r="P146" s="26">
        <v>5150</v>
      </c>
      <c r="Q146" s="9">
        <v>1035</v>
      </c>
      <c r="R146" s="25" t="str">
        <f>Table1[[#This Row],[EPS2]]&amp;"+"&amp;Table1[[#This Row],[تفاوت نهایی  close]]</f>
        <v>1035+5150</v>
      </c>
      <c r="S146" s="17">
        <f>Table1[[#This Row],[EPS2]]+Table1[[#This Row],[تفاوت نهایی  close]]</f>
        <v>6185</v>
      </c>
      <c r="T146" s="17">
        <v>55650</v>
      </c>
      <c r="U146" s="17">
        <v>58000</v>
      </c>
      <c r="V146" s="17" t="s">
        <v>651</v>
      </c>
      <c r="W146" s="26">
        <f>Table1[[#This Row],[اتنهایی high]]-Table1[[#This Row],[high ابتدایی]]</f>
        <v>2350</v>
      </c>
      <c r="X146" s="26">
        <f>Table1[[#This Row],[اتنهایی high]]-Table1[[#This Row],[high ابتدایی]]</f>
        <v>2350</v>
      </c>
      <c r="Y146" s="9">
        <v>1035</v>
      </c>
      <c r="Z146" s="17" t="s">
        <v>1108</v>
      </c>
      <c r="AA146" s="17">
        <f>[1]!Table1[[#This Row],[EPS3]]+[1]!Table1[[#This Row],[تغییرات  نهایی high]]</f>
        <v>3385</v>
      </c>
      <c r="AB146" s="17">
        <v>53750</v>
      </c>
      <c r="AC146" s="17">
        <v>58000</v>
      </c>
      <c r="AD146" s="17" t="s">
        <v>651</v>
      </c>
      <c r="AE146" s="26">
        <f>Table1[[#This Row],[انتهایی low]]-Table1[[#This Row],[ابتدایی low]]</f>
        <v>4250</v>
      </c>
      <c r="AF146" s="26">
        <v>4250</v>
      </c>
      <c r="AG146" s="9">
        <v>1035</v>
      </c>
      <c r="AH146" s="17" t="s">
        <v>946</v>
      </c>
      <c r="AI146" s="17">
        <f>[1]!Table1[[#This Row],[EPS4]]+[1]!Table1[[#This Row],[تتغیرات نهایی low]]</f>
        <v>5285</v>
      </c>
    </row>
    <row r="147" spans="1:35" x14ac:dyDescent="0.25">
      <c r="A147" s="1">
        <v>11</v>
      </c>
      <c r="B147" s="16">
        <v>1402</v>
      </c>
      <c r="C147" s="1" t="s">
        <v>7</v>
      </c>
      <c r="D147" s="1">
        <v>16840</v>
      </c>
      <c r="E147" s="1">
        <v>8260</v>
      </c>
      <c r="F147" s="1" t="s">
        <v>58</v>
      </c>
      <c r="G147" s="14">
        <v>-8580</v>
      </c>
      <c r="H147" s="14">
        <v>-8580</v>
      </c>
      <c r="I147" s="9">
        <v>2463</v>
      </c>
      <c r="J147" s="1" t="str">
        <f>Table1[[#This Row],[تفاوت نهایی open]] &amp; " + " &amp; Table1[[#This Row],[EPS]]</f>
        <v>-8580 + 2463</v>
      </c>
      <c r="K147" s="5">
        <f t="shared" si="14"/>
        <v>-6117</v>
      </c>
      <c r="L147" s="17" t="s">
        <v>322</v>
      </c>
      <c r="M147" s="17">
        <v>8320</v>
      </c>
      <c r="N147" s="25" t="str">
        <f t="shared" ref="N147:N173" si="15">M147&amp;"-"&amp;L147</f>
        <v>8320-17450</v>
      </c>
      <c r="O147" s="26">
        <f t="shared" si="13"/>
        <v>-9130</v>
      </c>
      <c r="P147" s="26">
        <v>-9130</v>
      </c>
      <c r="Q147" s="9">
        <v>2463</v>
      </c>
      <c r="R147" s="25" t="str">
        <f>Table1[[#This Row],[EPS2]]&amp;"+"&amp;Table1[[#This Row],[تفاوت نهایی  close]]</f>
        <v>2463+-9130</v>
      </c>
      <c r="S147" s="17">
        <f>Table1[[#This Row],[EPS2]]+Table1[[#This Row],[تفاوت نهایی  close]]</f>
        <v>-6667</v>
      </c>
      <c r="T147" s="17" t="s">
        <v>392</v>
      </c>
      <c r="U147" s="17" t="s">
        <v>434</v>
      </c>
      <c r="V147" s="17" t="s">
        <v>652</v>
      </c>
      <c r="W147" s="26">
        <f>Table1[[#This Row],[اتنهایی high]]-Table1[[#This Row],[high ابتدایی]]</f>
        <v>-9170</v>
      </c>
      <c r="X147" s="26">
        <f>Table1[[#This Row],[اتنهایی high]]-Table1[[#This Row],[high ابتدایی]]</f>
        <v>-9170</v>
      </c>
      <c r="Y147" s="9">
        <v>2463</v>
      </c>
      <c r="Z147" s="17" t="s">
        <v>1109</v>
      </c>
      <c r="AA147" s="17">
        <f>[1]!Table1[[#This Row],[EPS3]]+[1]!Table1[[#This Row],[تغییرات  نهایی high]]</f>
        <v>-6707</v>
      </c>
      <c r="AB147" s="17" t="s">
        <v>510</v>
      </c>
      <c r="AC147" s="17" t="s">
        <v>436</v>
      </c>
      <c r="AD147" s="17" t="s">
        <v>788</v>
      </c>
      <c r="AE147" s="26">
        <f>Table1[[#This Row],[انتهایی low]]-Table1[[#This Row],[ابتدایی low]]</f>
        <v>-8020</v>
      </c>
      <c r="AF147" s="26">
        <v>-8020</v>
      </c>
      <c r="AG147" s="9">
        <v>2463</v>
      </c>
      <c r="AH147" s="17" t="s">
        <v>947</v>
      </c>
      <c r="AI147" s="17">
        <f>[1]!Table1[[#This Row],[EPS4]]+[1]!Table1[[#This Row],[تتغیرات نهایی low]]</f>
        <v>-5557</v>
      </c>
    </row>
    <row r="148" spans="1:35" x14ac:dyDescent="0.25">
      <c r="A148" s="1">
        <v>12</v>
      </c>
      <c r="B148" s="16">
        <v>1402</v>
      </c>
      <c r="C148" s="1" t="s">
        <v>13</v>
      </c>
      <c r="D148" s="1">
        <v>1706</v>
      </c>
      <c r="E148" s="1">
        <v>2071</v>
      </c>
      <c r="F148" s="1" t="s">
        <v>59</v>
      </c>
      <c r="G148" s="14">
        <v>365</v>
      </c>
      <c r="H148" s="14">
        <v>365</v>
      </c>
      <c r="I148" s="9">
        <v>108</v>
      </c>
      <c r="J148" s="1" t="str">
        <f>Table1[[#This Row],[تفاوت نهایی open]] &amp; " + " &amp; Table1[[#This Row],[EPS]]</f>
        <v>365 + 108</v>
      </c>
      <c r="K148" s="5">
        <f t="shared" si="14"/>
        <v>473</v>
      </c>
      <c r="L148" s="17" t="s">
        <v>332</v>
      </c>
      <c r="M148" s="17">
        <v>2170</v>
      </c>
      <c r="N148" s="25" t="str">
        <f t="shared" si="15"/>
        <v>2170-1701</v>
      </c>
      <c r="O148" s="26">
        <f t="shared" si="13"/>
        <v>469</v>
      </c>
      <c r="P148" s="26">
        <v>469</v>
      </c>
      <c r="Q148" s="9">
        <v>108</v>
      </c>
      <c r="R148" s="25" t="str">
        <f>Table1[[#This Row],[EPS2]]&amp;"+"&amp;Table1[[#This Row],[تفاوت نهایی  close]]</f>
        <v>108+469</v>
      </c>
      <c r="S148" s="17">
        <f>Table1[[#This Row],[EPS2]]+Table1[[#This Row],[تفاوت نهایی  close]]</f>
        <v>577</v>
      </c>
      <c r="T148" s="17" t="s">
        <v>396</v>
      </c>
      <c r="U148" s="17" t="s">
        <v>437</v>
      </c>
      <c r="V148" s="17" t="s">
        <v>653</v>
      </c>
      <c r="W148" s="26">
        <f>Table1[[#This Row],[اتنهایی high]]-Table1[[#This Row],[high ابتدایی]]</f>
        <v>444</v>
      </c>
      <c r="X148" s="26">
        <f>Table1[[#This Row],[اتنهایی high]]-Table1[[#This Row],[high ابتدایی]]</f>
        <v>444</v>
      </c>
      <c r="Y148" s="9">
        <v>108</v>
      </c>
      <c r="Z148" s="17" t="s">
        <v>1110</v>
      </c>
      <c r="AA148" s="17">
        <f>[1]!Table1[[#This Row],[EPS3]]+[1]!Table1[[#This Row],[تغییرات  نهایی high]]</f>
        <v>552</v>
      </c>
      <c r="AB148" s="17" t="s">
        <v>512</v>
      </c>
      <c r="AC148" s="17" t="s">
        <v>483</v>
      </c>
      <c r="AD148" s="17" t="s">
        <v>789</v>
      </c>
      <c r="AE148" s="26">
        <f>Table1[[#This Row],[انتهایی low]]-Table1[[#This Row],[ابتدایی low]]</f>
        <v>430</v>
      </c>
      <c r="AF148" s="26">
        <v>430</v>
      </c>
      <c r="AG148" s="9">
        <v>108</v>
      </c>
      <c r="AH148" s="17" t="s">
        <v>948</v>
      </c>
      <c r="AI148" s="17">
        <f>[1]!Table1[[#This Row],[EPS4]]+[1]!Table1[[#This Row],[تتغیرات نهایی low]]</f>
        <v>538</v>
      </c>
    </row>
    <row r="149" spans="1:35" x14ac:dyDescent="0.25">
      <c r="A149" s="1">
        <v>13</v>
      </c>
      <c r="B149" s="16">
        <v>1402</v>
      </c>
      <c r="C149" s="1" t="s">
        <v>14</v>
      </c>
      <c r="D149" s="1">
        <v>15870</v>
      </c>
      <c r="E149" s="1">
        <v>13890</v>
      </c>
      <c r="F149" s="1" t="s">
        <v>60</v>
      </c>
      <c r="G149" s="14">
        <v>-1980</v>
      </c>
      <c r="H149" s="14">
        <v>-1980</v>
      </c>
      <c r="I149" s="9">
        <v>1771</v>
      </c>
      <c r="J149" s="1" t="str">
        <f>Table1[[#This Row],[تفاوت نهایی open]] &amp; " + " &amp; Table1[[#This Row],[EPS]]</f>
        <v>-1980 + 1771</v>
      </c>
      <c r="K149" s="5">
        <f t="shared" si="14"/>
        <v>-209</v>
      </c>
      <c r="L149" s="17" t="s">
        <v>326</v>
      </c>
      <c r="M149" s="17">
        <v>13770</v>
      </c>
      <c r="N149" s="25" t="str">
        <f t="shared" si="15"/>
        <v>13770-16090</v>
      </c>
      <c r="O149" s="26">
        <f t="shared" si="13"/>
        <v>-2320</v>
      </c>
      <c r="P149" s="26">
        <v>-2320</v>
      </c>
      <c r="Q149" s="9">
        <v>1771</v>
      </c>
      <c r="R149" s="25" t="str">
        <f>Table1[[#This Row],[EPS2]]&amp;"+"&amp;Table1[[#This Row],[تفاوت نهایی  close]]</f>
        <v>1771+-2320</v>
      </c>
      <c r="S149" s="17">
        <f>Table1[[#This Row],[EPS2]]+Table1[[#This Row],[تفاوت نهایی  close]]</f>
        <v>-549</v>
      </c>
      <c r="T149" s="17" t="s">
        <v>397</v>
      </c>
      <c r="U149" s="17" t="s">
        <v>438</v>
      </c>
      <c r="V149" s="17" t="s">
        <v>654</v>
      </c>
      <c r="W149" s="26">
        <f>Table1[[#This Row],[اتنهایی high]]-Table1[[#This Row],[high ابتدایی]]</f>
        <v>-2810</v>
      </c>
      <c r="X149" s="26">
        <f>Table1[[#This Row],[اتنهایی high]]-Table1[[#This Row],[high ابتدایی]]</f>
        <v>-2810</v>
      </c>
      <c r="Y149" s="9">
        <v>1771</v>
      </c>
      <c r="Z149" s="17" t="s">
        <v>1111</v>
      </c>
      <c r="AA149" s="17">
        <f>[1]!Table1[[#This Row],[EPS3]]+[1]!Table1[[#This Row],[تغییرات  نهایی high]]</f>
        <v>-1039</v>
      </c>
      <c r="AB149" s="17" t="s">
        <v>462</v>
      </c>
      <c r="AC149" s="17" t="s">
        <v>484</v>
      </c>
      <c r="AD149" s="17" t="s">
        <v>790</v>
      </c>
      <c r="AE149" s="26">
        <f>Table1[[#This Row],[انتهایی low]]-Table1[[#This Row],[ابتدایی low]]</f>
        <v>-2950</v>
      </c>
      <c r="AF149" s="26">
        <v>-2950</v>
      </c>
      <c r="AG149" s="9">
        <v>1771</v>
      </c>
      <c r="AH149" s="17" t="s">
        <v>949</v>
      </c>
      <c r="AI149" s="17">
        <f>[1]!Table1[[#This Row],[EPS4]]+[1]!Table1[[#This Row],[تتغیرات نهایی low]]</f>
        <v>-1179</v>
      </c>
    </row>
    <row r="150" spans="1:35" x14ac:dyDescent="0.25">
      <c r="A150" s="1">
        <v>14</v>
      </c>
      <c r="B150" s="16">
        <v>1402</v>
      </c>
      <c r="C150" s="1" t="s">
        <v>15</v>
      </c>
      <c r="D150" s="1">
        <v>284900</v>
      </c>
      <c r="E150" s="1">
        <v>347300</v>
      </c>
      <c r="F150" s="1" t="s">
        <v>61</v>
      </c>
      <c r="G150" s="14">
        <v>62400</v>
      </c>
      <c r="H150" s="14">
        <v>62400</v>
      </c>
      <c r="I150" s="9">
        <v>30124</v>
      </c>
      <c r="J150" s="1" t="str">
        <f>Table1[[#This Row],[تفاوت نهایی open]] &amp; " + " &amp; Table1[[#This Row],[EPS]]</f>
        <v>62400 + 30124</v>
      </c>
      <c r="K150" s="5">
        <f t="shared" si="14"/>
        <v>92524</v>
      </c>
      <c r="L150" s="17" t="s">
        <v>329</v>
      </c>
      <c r="M150" s="17">
        <v>350600</v>
      </c>
      <c r="N150" s="25" t="str">
        <f t="shared" si="15"/>
        <v>350600-284900</v>
      </c>
      <c r="O150" s="26">
        <f t="shared" si="13"/>
        <v>65700</v>
      </c>
      <c r="P150" s="26">
        <v>65700</v>
      </c>
      <c r="Q150" s="9">
        <v>30124</v>
      </c>
      <c r="R150" s="25" t="str">
        <f>Table1[[#This Row],[EPS2]]&amp;"+"&amp;Table1[[#This Row],[تفاوت نهایی  close]]</f>
        <v>30124+65700</v>
      </c>
      <c r="S150" s="17">
        <f>Table1[[#This Row],[EPS2]]+Table1[[#This Row],[تفاوت نهایی  close]]</f>
        <v>95824</v>
      </c>
      <c r="T150" s="17" t="s">
        <v>371</v>
      </c>
      <c r="U150" s="17" t="s">
        <v>439</v>
      </c>
      <c r="V150" s="17" t="s">
        <v>655</v>
      </c>
      <c r="W150" s="26">
        <f>Table1[[#This Row],[اتنهایی high]]-Table1[[#This Row],[high ابتدایی]]</f>
        <v>357600</v>
      </c>
      <c r="X150" s="26">
        <f>Table1[[#This Row],[اتنهایی high]]-Table1[[#This Row],[high ابتدایی]]</f>
        <v>357600</v>
      </c>
      <c r="Y150" s="9">
        <v>30124</v>
      </c>
      <c r="Z150" s="17" t="s">
        <v>1112</v>
      </c>
      <c r="AA150" s="17">
        <f>[1]!Table1[[#This Row],[EPS3]]+[1]!Table1[[#This Row],[تغییرات  نهایی high]]</f>
        <v>387724</v>
      </c>
      <c r="AB150" s="17" t="s">
        <v>371</v>
      </c>
      <c r="AC150" s="17" t="s">
        <v>485</v>
      </c>
      <c r="AD150" s="17" t="s">
        <v>791</v>
      </c>
      <c r="AE150" s="26">
        <f>Table1[[#This Row],[انتهایی low]]-Table1[[#This Row],[ابتدایی low]]</f>
        <v>350000</v>
      </c>
      <c r="AF150" s="26">
        <v>350000</v>
      </c>
      <c r="AG150" s="9">
        <v>30124</v>
      </c>
      <c r="AH150" s="17" t="s">
        <v>950</v>
      </c>
      <c r="AI150" s="17">
        <f>[1]!Table1[[#This Row],[EPS4]]+[1]!Table1[[#This Row],[تتغیرات نهایی low]]</f>
        <v>380124</v>
      </c>
    </row>
    <row r="151" spans="1:35" x14ac:dyDescent="0.25">
      <c r="A151" s="1">
        <v>15</v>
      </c>
      <c r="B151" s="16">
        <v>1402</v>
      </c>
      <c r="C151" s="1" t="s">
        <v>10</v>
      </c>
      <c r="D151" s="1">
        <v>21330</v>
      </c>
      <c r="E151" s="1">
        <v>7890</v>
      </c>
      <c r="F151" s="1" t="s">
        <v>62</v>
      </c>
      <c r="G151" s="14">
        <v>-13440</v>
      </c>
      <c r="H151" s="14">
        <v>-13440</v>
      </c>
      <c r="I151" s="10">
        <v>2726</v>
      </c>
      <c r="J151" s="1" t="str">
        <f>Table1[[#This Row],[تفاوت نهایی open]] &amp; " + " &amp; Table1[[#This Row],[EPS]]</f>
        <v>-13440 + 2726</v>
      </c>
      <c r="K151" s="5">
        <f t="shared" si="14"/>
        <v>-10714</v>
      </c>
      <c r="L151" s="17" t="s">
        <v>334</v>
      </c>
      <c r="M151" s="17">
        <v>7890</v>
      </c>
      <c r="N151" s="25" t="str">
        <f t="shared" si="15"/>
        <v>7890-21330</v>
      </c>
      <c r="O151" s="26">
        <f t="shared" si="13"/>
        <v>-13440</v>
      </c>
      <c r="P151" s="26">
        <v>-13440</v>
      </c>
      <c r="Q151" s="10">
        <v>2726</v>
      </c>
      <c r="R151" s="25" t="str">
        <f>Table1[[#This Row],[EPS2]]&amp;"+"&amp;Table1[[#This Row],[تفاوت نهایی  close]]</f>
        <v>2726+-13440</v>
      </c>
      <c r="S151" s="17">
        <f>Table1[[#This Row],[EPS2]]+Table1[[#This Row],[تفاوت نهایی  close]]</f>
        <v>-10714</v>
      </c>
      <c r="T151" s="17" t="s">
        <v>395</v>
      </c>
      <c r="U151" s="17" t="s">
        <v>436</v>
      </c>
      <c r="V151" s="17" t="s">
        <v>656</v>
      </c>
      <c r="W151" s="26">
        <f>Table1[[#This Row],[اتنهایی high]]-Table1[[#This Row],[high ابتدایی]]</f>
        <v>-13960</v>
      </c>
      <c r="X151" s="26">
        <f>Table1[[#This Row],[اتنهایی high]]-Table1[[#This Row],[high ابتدایی]]</f>
        <v>-13960</v>
      </c>
      <c r="Y151" s="10">
        <v>2726</v>
      </c>
      <c r="Z151" s="17" t="s">
        <v>1113</v>
      </c>
      <c r="AA151" s="17">
        <f>[1]!Table1[[#This Row],[EPS3]]+[1]!Table1[[#This Row],[تغییرات  نهایی high]]</f>
        <v>-11234</v>
      </c>
      <c r="AB151" s="17" t="s">
        <v>474</v>
      </c>
      <c r="AC151" s="17" t="s">
        <v>482</v>
      </c>
      <c r="AD151" s="17" t="s">
        <v>792</v>
      </c>
      <c r="AE151" s="26">
        <f>Table1[[#This Row],[انتهایی low]]-Table1[[#This Row],[ابتدایی low]]</f>
        <v>-13150</v>
      </c>
      <c r="AF151" s="26">
        <v>-13150</v>
      </c>
      <c r="AG151" s="10">
        <v>2726</v>
      </c>
      <c r="AH151" s="17" t="s">
        <v>951</v>
      </c>
      <c r="AI151" s="17">
        <f>[1]!Table1[[#This Row],[EPS4]]+[1]!Table1[[#This Row],[تتغیرات نهایی low]]</f>
        <v>-10424</v>
      </c>
    </row>
    <row r="152" spans="1:35" x14ac:dyDescent="0.25">
      <c r="A152" s="1">
        <v>16</v>
      </c>
      <c r="B152" s="16">
        <v>1402</v>
      </c>
      <c r="C152" s="1" t="s">
        <v>8</v>
      </c>
      <c r="D152" s="1">
        <v>57850</v>
      </c>
      <c r="E152" s="1">
        <v>16740</v>
      </c>
      <c r="F152" s="1" t="s">
        <v>63</v>
      </c>
      <c r="G152" s="14">
        <v>-41110</v>
      </c>
      <c r="H152" s="14">
        <v>-41110</v>
      </c>
      <c r="I152" s="9">
        <v>5030</v>
      </c>
      <c r="J152" s="1" t="str">
        <f>Table1[[#This Row],[تفاوت نهایی open]] &amp; " + " &amp; Table1[[#This Row],[EPS]]</f>
        <v>-41110 + 5030</v>
      </c>
      <c r="K152" s="5">
        <f t="shared" si="14"/>
        <v>-36080</v>
      </c>
      <c r="L152" s="17" t="s">
        <v>354</v>
      </c>
      <c r="M152" s="17">
        <v>16740</v>
      </c>
      <c r="N152" s="25" t="str">
        <f t="shared" si="15"/>
        <v>16740-57900</v>
      </c>
      <c r="O152" s="26">
        <f t="shared" si="13"/>
        <v>-41160</v>
      </c>
      <c r="P152" s="26">
        <v>-41160</v>
      </c>
      <c r="Q152" s="9">
        <v>5030</v>
      </c>
      <c r="R152" s="25" t="str">
        <f>Table1[[#This Row],[EPS2]]&amp;"+"&amp;Table1[[#This Row],[تفاوت نهایی  close]]</f>
        <v>5030+-41160</v>
      </c>
      <c r="S152" s="17">
        <f>Table1[[#This Row],[EPS2]]+Table1[[#This Row],[تفاوت نهایی  close]]</f>
        <v>-36130</v>
      </c>
      <c r="T152" s="17" t="s">
        <v>393</v>
      </c>
      <c r="U152" s="17" t="s">
        <v>371</v>
      </c>
      <c r="V152" s="17" t="s">
        <v>657</v>
      </c>
      <c r="W152" s="26">
        <f>Table1[[#This Row],[اتنهایی high]]-Table1[[#This Row],[high ابتدایی]]</f>
        <v>-59800</v>
      </c>
      <c r="X152" s="26">
        <f>Table1[[#This Row],[اتنهایی high]]-Table1[[#This Row],[high ابتدایی]]</f>
        <v>-59800</v>
      </c>
      <c r="Y152" s="9">
        <v>5030</v>
      </c>
      <c r="Z152" s="17" t="s">
        <v>1114</v>
      </c>
      <c r="AA152" s="17">
        <f>[1]!Table1[[#This Row],[EPS3]]+[1]!Table1[[#This Row],[تغییرات  نهایی high]]</f>
        <v>-54770</v>
      </c>
      <c r="AB152" s="17" t="s">
        <v>511</v>
      </c>
      <c r="AC152" s="17" t="s">
        <v>371</v>
      </c>
      <c r="AD152" s="17" t="s">
        <v>657</v>
      </c>
      <c r="AE152" s="26">
        <f>Table1[[#This Row],[انتهایی low]]-Table1[[#This Row],[ابتدایی low]]</f>
        <v>-56900</v>
      </c>
      <c r="AF152" s="26">
        <v>-56900</v>
      </c>
      <c r="AG152" s="9">
        <v>5030</v>
      </c>
      <c r="AH152" s="17" t="s">
        <v>952</v>
      </c>
      <c r="AI152" s="17">
        <f>[1]!Table1[[#This Row],[EPS4]]+[1]!Table1[[#This Row],[تتغیرات نهایی low]]</f>
        <v>-51870</v>
      </c>
    </row>
    <row r="153" spans="1:35" x14ac:dyDescent="0.25">
      <c r="A153" s="1">
        <v>17</v>
      </c>
      <c r="B153" s="16">
        <v>1402</v>
      </c>
      <c r="C153" s="1" t="s">
        <v>2</v>
      </c>
      <c r="D153" s="1">
        <v>1000</v>
      </c>
      <c r="E153" s="1">
        <v>25950</v>
      </c>
      <c r="F153" s="1" t="s">
        <v>64</v>
      </c>
      <c r="G153" s="14">
        <v>24950</v>
      </c>
      <c r="H153" s="14">
        <v>24950</v>
      </c>
      <c r="I153" s="9">
        <v>688</v>
      </c>
      <c r="J153" s="1" t="str">
        <f>Table1[[#This Row],[تفاوت نهایی open]] &amp; " + " &amp; Table1[[#This Row],[EPS]]</f>
        <v>24950 + 688</v>
      </c>
      <c r="K153" s="5">
        <f t="shared" si="14"/>
        <v>25638</v>
      </c>
      <c r="L153" s="17" t="s">
        <v>318</v>
      </c>
      <c r="M153" s="17">
        <v>26950</v>
      </c>
      <c r="N153" s="25" t="str">
        <f t="shared" si="15"/>
        <v>26950-1000</v>
      </c>
      <c r="O153" s="26">
        <f t="shared" si="13"/>
        <v>25950</v>
      </c>
      <c r="P153" s="26">
        <v>25950</v>
      </c>
      <c r="Q153" s="9">
        <v>688</v>
      </c>
      <c r="R153" s="25" t="str">
        <f>Table1[[#This Row],[EPS2]]&amp;"+"&amp;Table1[[#This Row],[تفاوت نهایی  close]]</f>
        <v>688+25950</v>
      </c>
      <c r="S153" s="17">
        <f>Table1[[#This Row],[EPS2]]+Table1[[#This Row],[تفاوت نهایی  close]]</f>
        <v>26638</v>
      </c>
      <c r="T153" s="17" t="s">
        <v>371</v>
      </c>
      <c r="U153" s="17" t="s">
        <v>432</v>
      </c>
      <c r="V153" s="17" t="s">
        <v>658</v>
      </c>
      <c r="W153" s="26">
        <f>Table1[[#This Row],[اتنهایی high]]-Table1[[#This Row],[high ابتدایی]]</f>
        <v>27150</v>
      </c>
      <c r="X153" s="26">
        <f>Table1[[#This Row],[اتنهایی high]]-Table1[[#This Row],[high ابتدایی]]</f>
        <v>27150</v>
      </c>
      <c r="Y153" s="9">
        <v>688</v>
      </c>
      <c r="Z153" s="17" t="s">
        <v>1115</v>
      </c>
      <c r="AA153" s="17">
        <f>[1]!Table1[[#This Row],[EPS3]]+[1]!Table1[[#This Row],[تغییرات  نهایی high]]</f>
        <v>27838</v>
      </c>
      <c r="AB153" s="17" t="s">
        <v>371</v>
      </c>
      <c r="AC153" s="17" t="s">
        <v>479</v>
      </c>
      <c r="AD153" s="17" t="s">
        <v>793</v>
      </c>
      <c r="AE153" s="26">
        <f>Table1[[#This Row],[انتهایی low]]-Table1[[#This Row],[ابتدایی low]]</f>
        <v>26250</v>
      </c>
      <c r="AF153" s="26">
        <v>26250</v>
      </c>
      <c r="AG153" s="9">
        <v>688</v>
      </c>
      <c r="AH153" s="17" t="s">
        <v>953</v>
      </c>
      <c r="AI153" s="17">
        <f>[1]!Table1[[#This Row],[EPS4]]+[1]!Table1[[#This Row],[تتغیرات نهایی low]]</f>
        <v>26938</v>
      </c>
    </row>
    <row r="154" spans="1:35" x14ac:dyDescent="0.25">
      <c r="A154" s="1">
        <v>18</v>
      </c>
      <c r="B154" s="16">
        <v>1402</v>
      </c>
      <c r="C154" s="1" t="s">
        <v>3</v>
      </c>
      <c r="D154" s="1">
        <v>33200</v>
      </c>
      <c r="E154" s="1">
        <v>44750</v>
      </c>
      <c r="F154" s="1" t="s">
        <v>65</v>
      </c>
      <c r="G154" s="14">
        <v>11550</v>
      </c>
      <c r="H154" s="14">
        <v>11550</v>
      </c>
      <c r="I154" s="10">
        <v>8021</v>
      </c>
      <c r="J154" s="1" t="str">
        <f>Table1[[#This Row],[تفاوت نهایی open]] &amp; " + " &amp; Table1[[#This Row],[EPS]]</f>
        <v>11550 + 8021</v>
      </c>
      <c r="K154" s="5">
        <f t="shared" si="14"/>
        <v>19571</v>
      </c>
      <c r="L154" s="17" t="s">
        <v>355</v>
      </c>
      <c r="M154" s="17">
        <v>45850</v>
      </c>
      <c r="N154" s="25" t="str">
        <f t="shared" si="15"/>
        <v>45850-33950</v>
      </c>
      <c r="O154" s="26">
        <f t="shared" si="13"/>
        <v>11900</v>
      </c>
      <c r="P154" s="26">
        <v>11900</v>
      </c>
      <c r="Q154" s="10">
        <v>8021</v>
      </c>
      <c r="R154" s="25" t="str">
        <f>Table1[[#This Row],[EPS2]]&amp;"+"&amp;Table1[[#This Row],[تفاوت نهایی  close]]</f>
        <v>8021+11900</v>
      </c>
      <c r="S154" s="17">
        <f>Table1[[#This Row],[EPS2]]+Table1[[#This Row],[تفاوت نهایی  close]]</f>
        <v>19921</v>
      </c>
      <c r="T154" s="17" t="s">
        <v>391</v>
      </c>
      <c r="U154" s="17" t="s">
        <v>433</v>
      </c>
      <c r="V154" s="17" t="s">
        <v>659</v>
      </c>
      <c r="W154" s="26">
        <f>Table1[[#This Row],[اتنهایی high]]-Table1[[#This Row],[high ابتدایی]]</f>
        <v>11650</v>
      </c>
      <c r="X154" s="26">
        <f>Table1[[#This Row],[اتنهایی high]]-Table1[[#This Row],[high ابتدایی]]</f>
        <v>11650</v>
      </c>
      <c r="Y154" s="10">
        <v>8021</v>
      </c>
      <c r="Z154" s="17" t="s">
        <v>1116</v>
      </c>
      <c r="AA154" s="17">
        <f>[1]!Table1[[#This Row],[EPS3]]+[1]!Table1[[#This Row],[تغییرات  نهایی high]]</f>
        <v>19671</v>
      </c>
      <c r="AB154" s="17" t="s">
        <v>509</v>
      </c>
      <c r="AC154" s="17" t="s">
        <v>480</v>
      </c>
      <c r="AD154" s="17" t="s">
        <v>794</v>
      </c>
      <c r="AE154" s="26">
        <f>Table1[[#This Row],[انتهایی low]]-Table1[[#This Row],[ابتدایی low]]</f>
        <v>11450</v>
      </c>
      <c r="AF154" s="26">
        <v>11450</v>
      </c>
      <c r="AG154" s="10">
        <v>8021</v>
      </c>
      <c r="AH154" s="17" t="s">
        <v>954</v>
      </c>
      <c r="AI154" s="17">
        <f>[1]!Table1[[#This Row],[EPS4]]+[1]!Table1[[#This Row],[تتغیرات نهایی low]]</f>
        <v>19471</v>
      </c>
    </row>
    <row r="155" spans="1:35" x14ac:dyDescent="0.3">
      <c r="A155" s="2" t="s">
        <v>0</v>
      </c>
      <c r="B155" s="15" t="s">
        <v>180</v>
      </c>
      <c r="C155" s="3" t="s">
        <v>1</v>
      </c>
      <c r="D155" s="3" t="s">
        <v>184</v>
      </c>
      <c r="E155" s="3" t="s">
        <v>185</v>
      </c>
      <c r="F155" s="3" t="s">
        <v>186</v>
      </c>
      <c r="G155" s="13" t="s">
        <v>187</v>
      </c>
      <c r="H155" s="13" t="s">
        <v>188</v>
      </c>
      <c r="I155" s="3" t="s">
        <v>181</v>
      </c>
      <c r="J155" s="3" t="s">
        <v>183</v>
      </c>
      <c r="K155" s="4" t="s">
        <v>182</v>
      </c>
      <c r="L155" s="18" t="s">
        <v>189</v>
      </c>
      <c r="M155" s="18" t="s">
        <v>190</v>
      </c>
      <c r="N155" s="18" t="s">
        <v>191</v>
      </c>
      <c r="O155" s="18" t="s">
        <v>335</v>
      </c>
      <c r="P155" s="18" t="s">
        <v>336</v>
      </c>
      <c r="Q155" s="3" t="s">
        <v>181</v>
      </c>
      <c r="R155" s="18" t="s">
        <v>338</v>
      </c>
      <c r="S155" s="21" t="s">
        <v>339</v>
      </c>
      <c r="T155" s="27" t="s">
        <v>359</v>
      </c>
      <c r="U155" s="27" t="s">
        <v>360</v>
      </c>
      <c r="V155" s="27" t="s">
        <v>361</v>
      </c>
      <c r="W155" s="27" t="s">
        <v>447</v>
      </c>
      <c r="X155" s="27" t="s">
        <v>362</v>
      </c>
      <c r="Y155" s="30" t="s">
        <v>983</v>
      </c>
      <c r="Z155" s="30" t="s">
        <v>807</v>
      </c>
      <c r="AA155" s="27" t="s">
        <v>984</v>
      </c>
      <c r="AB155" s="28" t="s">
        <v>448</v>
      </c>
      <c r="AC155" s="28" t="s">
        <v>449</v>
      </c>
      <c r="AD155" s="28" t="s">
        <v>450</v>
      </c>
      <c r="AE155" s="28" t="s">
        <v>451</v>
      </c>
      <c r="AF155" s="28" t="s">
        <v>452</v>
      </c>
      <c r="AG155" s="29" t="s">
        <v>821</v>
      </c>
      <c r="AH155" s="29" t="s">
        <v>810</v>
      </c>
      <c r="AI155" s="28" t="s">
        <v>822</v>
      </c>
    </row>
    <row r="156" spans="1:35" x14ac:dyDescent="0.3">
      <c r="A156" s="1">
        <v>1</v>
      </c>
      <c r="B156" s="16">
        <v>1403</v>
      </c>
      <c r="C156" s="1" t="s">
        <v>4</v>
      </c>
      <c r="D156" s="1">
        <v>4454</v>
      </c>
      <c r="E156" s="1">
        <v>3217</v>
      </c>
      <c r="F156" s="1" t="s">
        <v>30</v>
      </c>
      <c r="G156" s="14">
        <v>-1237</v>
      </c>
      <c r="H156" s="14">
        <v>-1237</v>
      </c>
      <c r="I156" s="8">
        <v>0</v>
      </c>
      <c r="J156" s="1" t="str">
        <f>Table1[[#This Row],[تفاوت نهایی open]] &amp; " + " &amp; Table1[[#This Row],[EPS]]</f>
        <v>-1237 + 0</v>
      </c>
      <c r="K156" s="5">
        <f t="shared" ref="K156:K173" si="16">SUM(G156,I156)</f>
        <v>-1237</v>
      </c>
      <c r="L156" s="17" t="s">
        <v>245</v>
      </c>
      <c r="M156" s="17">
        <v>3217</v>
      </c>
      <c r="N156" s="25" t="str">
        <f t="shared" si="15"/>
        <v>3217-4509</v>
      </c>
      <c r="O156" s="26">
        <f t="shared" si="13"/>
        <v>-1292</v>
      </c>
      <c r="P156" s="26">
        <v>-1292</v>
      </c>
      <c r="Q156" s="8">
        <v>0</v>
      </c>
      <c r="R156" s="25" t="str">
        <f>Table1[[#This Row],[EPS2]]&amp;"+"&amp;Table1[[#This Row],[تفاوت نهایی  close]]</f>
        <v>0+-1292</v>
      </c>
      <c r="S156" s="17">
        <f>Table1[[#This Row],[EPS2]]+Table1[[#This Row],[تفاوت نهایی  close]]</f>
        <v>-1292</v>
      </c>
      <c r="T156" s="17">
        <v>4684</v>
      </c>
      <c r="U156" s="17">
        <v>0</v>
      </c>
      <c r="V156" s="17" t="s">
        <v>660</v>
      </c>
      <c r="W156" s="26">
        <f>Table1[[#This Row],[اتنهایی high]]-Table1[[#This Row],[high ابتدایی]]</f>
        <v>-4684</v>
      </c>
      <c r="X156" s="26">
        <f>Table1[[#This Row],[اتنهایی high]]-Table1[[#This Row],[high ابتدایی]]</f>
        <v>-4684</v>
      </c>
      <c r="Y156" s="8">
        <v>0</v>
      </c>
      <c r="Z156" s="17" t="s">
        <v>1117</v>
      </c>
      <c r="AA156" s="17">
        <f>[1]!Table1[[#This Row],[EPS3]]+[1]!Table1[[#This Row],[تغییرات  نهایی high]]</f>
        <v>-4684</v>
      </c>
      <c r="AB156" s="17">
        <v>4530</v>
      </c>
      <c r="AC156" s="17">
        <v>0</v>
      </c>
      <c r="AD156" s="17" t="s">
        <v>660</v>
      </c>
      <c r="AE156" s="26">
        <f>Table1[[#This Row],[انتهایی low]]-Table1[[#This Row],[ابتدایی low]]</f>
        <v>-4530</v>
      </c>
      <c r="AF156" s="26">
        <v>-4530</v>
      </c>
      <c r="AG156" s="8">
        <v>0</v>
      </c>
      <c r="AH156" s="17" t="s">
        <v>955</v>
      </c>
      <c r="AI156" s="17">
        <f>[1]!Table1[[#This Row],[EPS4]]+[1]!Table1[[#This Row],[تتغیرات نهایی low]]</f>
        <v>-4530</v>
      </c>
    </row>
    <row r="157" spans="1:35" x14ac:dyDescent="0.25">
      <c r="A157" s="1">
        <v>2</v>
      </c>
      <c r="B157" s="16">
        <v>1403</v>
      </c>
      <c r="C157" s="1" t="s">
        <v>5</v>
      </c>
      <c r="D157" s="1">
        <v>3373</v>
      </c>
      <c r="E157" s="1">
        <v>2417</v>
      </c>
      <c r="F157" s="1" t="s">
        <v>31</v>
      </c>
      <c r="G157" s="14">
        <v>-956</v>
      </c>
      <c r="H157" s="14">
        <v>-956</v>
      </c>
      <c r="I157" s="10">
        <v>394</v>
      </c>
      <c r="J157" s="1" t="str">
        <f>Table1[[#This Row],[تفاوت نهایی open]] &amp; " + " &amp; Table1[[#This Row],[EPS]]</f>
        <v>-956 + 394</v>
      </c>
      <c r="K157" s="5">
        <f t="shared" si="16"/>
        <v>-562</v>
      </c>
      <c r="L157" s="17" t="s">
        <v>257</v>
      </c>
      <c r="M157" s="17">
        <v>2367</v>
      </c>
      <c r="N157" s="25" t="str">
        <f t="shared" si="15"/>
        <v>2367-3400</v>
      </c>
      <c r="O157" s="26">
        <f t="shared" si="13"/>
        <v>-1033</v>
      </c>
      <c r="P157" s="26">
        <v>-1033</v>
      </c>
      <c r="Q157" s="10">
        <v>394</v>
      </c>
      <c r="R157" s="25" t="str">
        <f>Table1[[#This Row],[EPS2]]&amp;"+"&amp;Table1[[#This Row],[تفاوت نهایی  close]]</f>
        <v>394+-1033</v>
      </c>
      <c r="S157" s="17">
        <f>Table1[[#This Row],[EPS2]]+Table1[[#This Row],[تفاوت نهایی  close]]</f>
        <v>-639</v>
      </c>
      <c r="T157" s="17">
        <v>3477</v>
      </c>
      <c r="U157" s="17">
        <v>2415</v>
      </c>
      <c r="V157" s="17" t="s">
        <v>661</v>
      </c>
      <c r="W157" s="26">
        <f>Table1[[#This Row],[اتنهایی high]]-Table1[[#This Row],[high ابتدایی]]</f>
        <v>-1062</v>
      </c>
      <c r="X157" s="26">
        <f>Table1[[#This Row],[اتنهایی high]]-Table1[[#This Row],[high ابتدایی]]</f>
        <v>-1062</v>
      </c>
      <c r="Y157" s="10">
        <v>394</v>
      </c>
      <c r="Z157" s="17" t="s">
        <v>1118</v>
      </c>
      <c r="AA157" s="17">
        <f>[1]!Table1[[#This Row],[EPS3]]+[1]!Table1[[#This Row],[تغییرات  نهایی high]]</f>
        <v>-668</v>
      </c>
      <c r="AB157" s="17">
        <v>3381</v>
      </c>
      <c r="AC157" s="17">
        <v>2345</v>
      </c>
      <c r="AD157" s="17" t="s">
        <v>795</v>
      </c>
      <c r="AE157" s="26">
        <f>Table1[[#This Row],[انتهایی low]]-Table1[[#This Row],[ابتدایی low]]</f>
        <v>-1036</v>
      </c>
      <c r="AF157" s="26">
        <v>-1036</v>
      </c>
      <c r="AG157" s="10">
        <v>394</v>
      </c>
      <c r="AH157" s="17" t="s">
        <v>956</v>
      </c>
      <c r="AI157" s="17">
        <f>[1]!Table1[[#This Row],[EPS4]]+[1]!Table1[[#This Row],[تتغیرات نهایی low]]</f>
        <v>-642</v>
      </c>
    </row>
    <row r="158" spans="1:35" x14ac:dyDescent="0.25">
      <c r="A158" s="1">
        <v>3</v>
      </c>
      <c r="B158" s="16">
        <v>1403</v>
      </c>
      <c r="C158" s="1" t="s">
        <v>6</v>
      </c>
      <c r="D158" s="1">
        <v>4420</v>
      </c>
      <c r="E158" s="1">
        <v>2605</v>
      </c>
      <c r="F158" s="1" t="s">
        <v>32</v>
      </c>
      <c r="G158" s="14">
        <v>-1815</v>
      </c>
      <c r="H158" s="14">
        <v>-1815</v>
      </c>
      <c r="I158" s="9">
        <v>413</v>
      </c>
      <c r="J158" s="1" t="str">
        <f>Table1[[#This Row],[تفاوت نهایی open]] &amp; " + " &amp; Table1[[#This Row],[EPS]]</f>
        <v>-1815 + 413</v>
      </c>
      <c r="K158" s="5">
        <f t="shared" si="16"/>
        <v>-1402</v>
      </c>
      <c r="L158" s="17" t="s">
        <v>269</v>
      </c>
      <c r="M158" s="17">
        <v>2605</v>
      </c>
      <c r="N158" s="25" t="str">
        <f t="shared" si="15"/>
        <v>2605-4499</v>
      </c>
      <c r="O158" s="26">
        <f t="shared" si="13"/>
        <v>-1894</v>
      </c>
      <c r="P158" s="26">
        <v>-1894</v>
      </c>
      <c r="Q158" s="9">
        <v>413</v>
      </c>
      <c r="R158" s="25" t="str">
        <f>Table1[[#This Row],[EPS2]]&amp;"+"&amp;Table1[[#This Row],[تفاوت نهایی  close]]</f>
        <v>413+-1894</v>
      </c>
      <c r="S158" s="17">
        <f>Table1[[#This Row],[EPS2]]+Table1[[#This Row],[تفاوت نهایی  close]]</f>
        <v>-1481</v>
      </c>
      <c r="T158" s="17">
        <v>4570</v>
      </c>
      <c r="U158" s="17">
        <v>0</v>
      </c>
      <c r="V158" s="17" t="s">
        <v>662</v>
      </c>
      <c r="W158" s="26">
        <f>Table1[[#This Row],[اتنهایی high]]-Table1[[#This Row],[high ابتدایی]]</f>
        <v>-4570</v>
      </c>
      <c r="X158" s="26">
        <f>Table1[[#This Row],[اتنهایی high]]-Table1[[#This Row],[high ابتدایی]]</f>
        <v>-4570</v>
      </c>
      <c r="Y158" s="9">
        <v>413</v>
      </c>
      <c r="Z158" s="17" t="s">
        <v>1119</v>
      </c>
      <c r="AA158" s="17">
        <f>[1]!Table1[[#This Row],[EPS3]]+[1]!Table1[[#This Row],[تغییرات  نهایی high]]</f>
        <v>-4157</v>
      </c>
      <c r="AB158" s="17">
        <v>4464</v>
      </c>
      <c r="AC158" s="17">
        <v>0</v>
      </c>
      <c r="AD158" s="17" t="s">
        <v>662</v>
      </c>
      <c r="AE158" s="26">
        <f>Table1[[#This Row],[انتهایی low]]-Table1[[#This Row],[ابتدایی low]]</f>
        <v>-4464</v>
      </c>
      <c r="AF158" s="26">
        <v>-4464</v>
      </c>
      <c r="AG158" s="9">
        <v>413</v>
      </c>
      <c r="AH158" s="17" t="s">
        <v>957</v>
      </c>
      <c r="AI158" s="17">
        <f>[1]!Table1[[#This Row],[EPS4]]+[1]!Table1[[#This Row],[تتغیرات نهایی low]]</f>
        <v>-4051</v>
      </c>
    </row>
    <row r="159" spans="1:35" x14ac:dyDescent="0.25">
      <c r="A159" s="1">
        <v>4</v>
      </c>
      <c r="B159" s="16">
        <v>1403</v>
      </c>
      <c r="C159" s="1" t="s">
        <v>9</v>
      </c>
      <c r="D159" s="1">
        <v>70390</v>
      </c>
      <c r="E159" s="1">
        <v>48400</v>
      </c>
      <c r="F159" s="1" t="s">
        <v>33</v>
      </c>
      <c r="G159" s="14">
        <v>-21990</v>
      </c>
      <c r="H159" s="14">
        <v>-21990</v>
      </c>
      <c r="I159" s="9">
        <v>1377</v>
      </c>
      <c r="J159" s="1" t="str">
        <f>Table1[[#This Row],[تفاوت نهایی open]] &amp; " + " &amp; Table1[[#This Row],[EPS]]</f>
        <v>-21990 + 1377</v>
      </c>
      <c r="K159" s="5">
        <f t="shared" si="16"/>
        <v>-20613</v>
      </c>
      <c r="L159" s="17" t="s">
        <v>281</v>
      </c>
      <c r="M159" s="17">
        <v>46950</v>
      </c>
      <c r="N159" s="25" t="str">
        <f t="shared" si="15"/>
        <v>46950-73280</v>
      </c>
      <c r="O159" s="26">
        <f t="shared" si="13"/>
        <v>-26330</v>
      </c>
      <c r="P159" s="26">
        <v>-26330</v>
      </c>
      <c r="Q159" s="9">
        <v>1377</v>
      </c>
      <c r="R159" s="25" t="str">
        <f>Table1[[#This Row],[EPS2]]&amp;"+"&amp;Table1[[#This Row],[تفاوت نهایی  close]]</f>
        <v>1377+-26330</v>
      </c>
      <c r="S159" s="17">
        <f>Table1[[#This Row],[EPS2]]+Table1[[#This Row],[تفاوت نهایی  close]]</f>
        <v>-24953</v>
      </c>
      <c r="T159" s="17" t="s">
        <v>400</v>
      </c>
      <c r="U159" s="17" t="s">
        <v>443</v>
      </c>
      <c r="V159" s="17" t="s">
        <v>663</v>
      </c>
      <c r="W159" s="26">
        <f>Table1[[#This Row],[اتنهایی high]]-Table1[[#This Row],[high ابتدایی]]</f>
        <v>-26950</v>
      </c>
      <c r="X159" s="26">
        <f>Table1[[#This Row],[اتنهایی high]]-Table1[[#This Row],[high ابتدایی]]</f>
        <v>-26950</v>
      </c>
      <c r="Y159" s="9">
        <v>1377</v>
      </c>
      <c r="Z159" s="17" t="s">
        <v>1120</v>
      </c>
      <c r="AA159" s="17">
        <f>[1]!Table1[[#This Row],[EPS3]]+[1]!Table1[[#This Row],[تغییرات  نهایی high]]</f>
        <v>-25573</v>
      </c>
      <c r="AB159" s="17" t="s">
        <v>515</v>
      </c>
      <c r="AC159" s="17" t="s">
        <v>443</v>
      </c>
      <c r="AD159" s="17" t="s">
        <v>663</v>
      </c>
      <c r="AE159" s="26">
        <f>Table1[[#This Row],[انتهایی low]]-Table1[[#This Row],[ابتدایی low]]</f>
        <v>-24060</v>
      </c>
      <c r="AF159" s="26">
        <v>-24060</v>
      </c>
      <c r="AG159" s="9">
        <v>1377</v>
      </c>
      <c r="AH159" s="17" t="s">
        <v>958</v>
      </c>
      <c r="AI159" s="17">
        <f>[1]!Table1[[#This Row],[EPS4]]+[1]!Table1[[#This Row],[تتغیرات نهایی low]]</f>
        <v>-22683</v>
      </c>
    </row>
    <row r="160" spans="1:35" x14ac:dyDescent="0.25">
      <c r="A160" s="1">
        <v>5</v>
      </c>
      <c r="B160" s="16">
        <v>1403</v>
      </c>
      <c r="C160" s="1" t="s">
        <v>11</v>
      </c>
      <c r="D160" s="1">
        <v>3349</v>
      </c>
      <c r="E160" s="1">
        <v>2569</v>
      </c>
      <c r="F160" s="1" t="s">
        <v>34</v>
      </c>
      <c r="G160" s="14">
        <v>-780</v>
      </c>
      <c r="H160" s="14">
        <v>-780</v>
      </c>
      <c r="I160" s="9">
        <v>532</v>
      </c>
      <c r="J160" s="1" t="str">
        <f>Table1[[#This Row],[تفاوت نهایی open]] &amp; " + " &amp; Table1[[#This Row],[EPS]]</f>
        <v>-780 + 532</v>
      </c>
      <c r="K160" s="5">
        <f t="shared" si="16"/>
        <v>-248</v>
      </c>
      <c r="L160" s="17" t="s">
        <v>293</v>
      </c>
      <c r="M160" s="17">
        <v>2492</v>
      </c>
      <c r="N160" s="25" t="str">
        <f t="shared" si="15"/>
        <v>2492-3575</v>
      </c>
      <c r="O160" s="26">
        <f t="shared" si="13"/>
        <v>-1083</v>
      </c>
      <c r="P160" s="26">
        <v>-1083</v>
      </c>
      <c r="Q160" s="9">
        <v>532</v>
      </c>
      <c r="R160" s="25" t="str">
        <f>Table1[[#This Row],[EPS2]]&amp;"+"&amp;Table1[[#This Row],[تفاوت نهایی  close]]</f>
        <v>532+-1083</v>
      </c>
      <c r="S160" s="17">
        <f>Table1[[#This Row],[EPS2]]+Table1[[#This Row],[تفاوت نهایی  close]]</f>
        <v>-551</v>
      </c>
      <c r="T160" s="17">
        <v>3583</v>
      </c>
      <c r="U160" s="17">
        <v>2492</v>
      </c>
      <c r="V160" s="17" t="s">
        <v>664</v>
      </c>
      <c r="W160" s="26">
        <f>Table1[[#This Row],[اتنهایی high]]-Table1[[#This Row],[high ابتدایی]]</f>
        <v>-1091</v>
      </c>
      <c r="X160" s="26">
        <f>Table1[[#This Row],[اتنهایی high]]-Table1[[#This Row],[high ابتدایی]]</f>
        <v>-1091</v>
      </c>
      <c r="Y160" s="9">
        <v>532</v>
      </c>
      <c r="Z160" s="17" t="s">
        <v>1121</v>
      </c>
      <c r="AA160" s="17">
        <f>[1]!Table1[[#This Row],[EPS3]]+[1]!Table1[[#This Row],[تغییرات  نهایی high]]</f>
        <v>-559</v>
      </c>
      <c r="AB160" s="17">
        <v>3410</v>
      </c>
      <c r="AC160" s="17">
        <v>2492</v>
      </c>
      <c r="AD160" s="17" t="s">
        <v>664</v>
      </c>
      <c r="AE160" s="26">
        <f>Table1[[#This Row],[انتهایی low]]-Table1[[#This Row],[ابتدایی low]]</f>
        <v>-918</v>
      </c>
      <c r="AF160" s="26">
        <v>-918</v>
      </c>
      <c r="AG160" s="9">
        <v>532</v>
      </c>
      <c r="AH160" s="17" t="s">
        <v>959</v>
      </c>
      <c r="AI160" s="17">
        <f>[1]!Table1[[#This Row],[EPS4]]+[1]!Table1[[#This Row],[تتغیرات نهایی low]]</f>
        <v>-386</v>
      </c>
    </row>
    <row r="161" spans="1:35" x14ac:dyDescent="0.25">
      <c r="A161" s="1">
        <v>6</v>
      </c>
      <c r="B161" s="16">
        <v>1403</v>
      </c>
      <c r="C161" s="1" t="s">
        <v>12</v>
      </c>
      <c r="D161" s="1">
        <v>6190</v>
      </c>
      <c r="E161" s="1">
        <v>5870</v>
      </c>
      <c r="F161" s="1" t="s">
        <v>35</v>
      </c>
      <c r="G161" s="14">
        <v>-320</v>
      </c>
      <c r="H161" s="14">
        <v>-320</v>
      </c>
      <c r="I161" s="9">
        <v>57</v>
      </c>
      <c r="J161" s="1" t="str">
        <f>Table1[[#This Row],[تفاوت نهایی open]] &amp; " + " &amp; Table1[[#This Row],[EPS]]</f>
        <v>-320 + 57</v>
      </c>
      <c r="K161" s="5">
        <f t="shared" si="16"/>
        <v>-263</v>
      </c>
      <c r="L161" s="17" t="s">
        <v>305</v>
      </c>
      <c r="M161" s="17">
        <v>5730</v>
      </c>
      <c r="N161" s="25" t="str">
        <f t="shared" si="15"/>
        <v>5730-6370</v>
      </c>
      <c r="O161" s="26">
        <f t="shared" si="13"/>
        <v>-640</v>
      </c>
      <c r="P161" s="26">
        <v>-640</v>
      </c>
      <c r="Q161" s="9">
        <v>57</v>
      </c>
      <c r="R161" s="25" t="str">
        <f>Table1[[#This Row],[EPS2]]&amp;"+"&amp;Table1[[#This Row],[تفاوت نهایی  close]]</f>
        <v>57+-640</v>
      </c>
      <c r="S161" s="17">
        <f>Table1[[#This Row],[EPS2]]+Table1[[#This Row],[تفاوت نهایی  close]]</f>
        <v>-583</v>
      </c>
      <c r="T161" s="17">
        <v>6500</v>
      </c>
      <c r="U161" s="17">
        <v>5700</v>
      </c>
      <c r="V161" s="17" t="s">
        <v>665</v>
      </c>
      <c r="W161" s="26">
        <f>Table1[[#This Row],[اتنهایی high]]-Table1[[#This Row],[high ابتدایی]]</f>
        <v>-800</v>
      </c>
      <c r="X161" s="26">
        <f>Table1[[#This Row],[اتنهایی high]]-Table1[[#This Row],[high ابتدایی]]</f>
        <v>-800</v>
      </c>
      <c r="Y161" s="9">
        <v>57</v>
      </c>
      <c r="Z161" s="17" t="s">
        <v>1122</v>
      </c>
      <c r="AA161" s="17">
        <f>[1]!Table1[[#This Row],[EPS3]]+[1]!Table1[[#This Row],[تغییرات  نهایی high]]</f>
        <v>-743</v>
      </c>
      <c r="AB161" s="17">
        <v>6250</v>
      </c>
      <c r="AC161" s="17">
        <v>5700</v>
      </c>
      <c r="AD161" s="17" t="s">
        <v>665</v>
      </c>
      <c r="AE161" s="26">
        <f>Table1[[#This Row],[انتهایی low]]-Table1[[#This Row],[ابتدایی low]]</f>
        <v>-550</v>
      </c>
      <c r="AF161" s="26">
        <v>-550</v>
      </c>
      <c r="AG161" s="9">
        <v>57</v>
      </c>
      <c r="AH161" s="17" t="s">
        <v>960</v>
      </c>
      <c r="AI161" s="17">
        <f>[1]!Table1[[#This Row],[EPS4]]+[1]!Table1[[#This Row],[تتغیرات نهایی low]]</f>
        <v>-493</v>
      </c>
    </row>
    <row r="162" spans="1:35" x14ac:dyDescent="0.25">
      <c r="A162" s="1">
        <v>7</v>
      </c>
      <c r="B162" s="16">
        <v>1403</v>
      </c>
      <c r="C162" s="1" t="s">
        <v>16</v>
      </c>
      <c r="D162" s="1">
        <v>7380</v>
      </c>
      <c r="E162" s="1">
        <v>9920</v>
      </c>
      <c r="F162" s="1" t="s">
        <v>36</v>
      </c>
      <c r="G162" s="14">
        <v>2540</v>
      </c>
      <c r="H162" s="14">
        <v>2540</v>
      </c>
      <c r="I162" s="9">
        <v>7</v>
      </c>
      <c r="J162" s="1" t="str">
        <f>Table1[[#This Row],[تفاوت نهایی open]] &amp; " + " &amp; Table1[[#This Row],[EPS]]</f>
        <v>2540 + 7</v>
      </c>
      <c r="K162" s="5">
        <f t="shared" si="16"/>
        <v>2547</v>
      </c>
      <c r="L162" s="17" t="s">
        <v>232</v>
      </c>
      <c r="M162" s="17">
        <v>10130</v>
      </c>
      <c r="N162" s="25" t="str">
        <f t="shared" si="15"/>
        <v>10130-7460</v>
      </c>
      <c r="O162" s="26">
        <f t="shared" si="13"/>
        <v>2670</v>
      </c>
      <c r="P162" s="26">
        <v>2670</v>
      </c>
      <c r="Q162" s="9">
        <v>7</v>
      </c>
      <c r="R162" s="25" t="str">
        <f>Table1[[#This Row],[EPS2]]&amp;"+"&amp;Table1[[#This Row],[تفاوت نهایی  close]]</f>
        <v>7+2670</v>
      </c>
      <c r="S162" s="17">
        <f>Table1[[#This Row],[EPS2]]+Table1[[#This Row],[تفاوت نهایی  close]]</f>
        <v>2677</v>
      </c>
      <c r="T162" s="17">
        <v>7600</v>
      </c>
      <c r="U162" s="17">
        <v>10210</v>
      </c>
      <c r="V162" s="17" t="s">
        <v>666</v>
      </c>
      <c r="W162" s="26">
        <f>Table1[[#This Row],[اتنهایی high]]-Table1[[#This Row],[high ابتدایی]]</f>
        <v>2610</v>
      </c>
      <c r="X162" s="26">
        <f>Table1[[#This Row],[اتنهایی high]]-Table1[[#This Row],[high ابتدایی]]</f>
        <v>2610</v>
      </c>
      <c r="Y162" s="9">
        <v>7</v>
      </c>
      <c r="Z162" s="17" t="s">
        <v>1123</v>
      </c>
      <c r="AA162" s="17">
        <f>[1]!Table1[[#This Row],[EPS3]]+[1]!Table1[[#This Row],[تغییرات  نهایی high]]</f>
        <v>2617</v>
      </c>
      <c r="AB162" s="17">
        <v>7320</v>
      </c>
      <c r="AC162" s="17">
        <v>9800</v>
      </c>
      <c r="AD162" s="17" t="s">
        <v>796</v>
      </c>
      <c r="AE162" s="26">
        <f>Table1[[#This Row],[انتهایی low]]-Table1[[#This Row],[ابتدایی low]]</f>
        <v>2480</v>
      </c>
      <c r="AF162" s="26">
        <v>2480</v>
      </c>
      <c r="AG162" s="9">
        <v>7</v>
      </c>
      <c r="AH162" s="17" t="s">
        <v>961</v>
      </c>
      <c r="AI162" s="17">
        <f>[1]!Table1[[#This Row],[EPS4]]+[1]!Table1[[#This Row],[تتغیرات نهایی low]]</f>
        <v>2487</v>
      </c>
    </row>
    <row r="163" spans="1:35" x14ac:dyDescent="0.25">
      <c r="A163" s="1">
        <v>8</v>
      </c>
      <c r="B163" s="16">
        <v>1403</v>
      </c>
      <c r="C163" s="1" t="s">
        <v>17</v>
      </c>
      <c r="D163" s="1">
        <v>7460</v>
      </c>
      <c r="E163" s="1">
        <v>4056</v>
      </c>
      <c r="F163" s="1" t="s">
        <v>37</v>
      </c>
      <c r="G163" s="14">
        <v>-3404</v>
      </c>
      <c r="H163" s="14">
        <v>-3404</v>
      </c>
      <c r="I163" s="10">
        <v>446</v>
      </c>
      <c r="J163" s="1" t="str">
        <f>Table1[[#This Row],[تفاوت نهایی open]] &amp; " + " &amp; Table1[[#This Row],[EPS]]</f>
        <v>-3404 + 446</v>
      </c>
      <c r="K163" s="5">
        <f t="shared" si="16"/>
        <v>-2958</v>
      </c>
      <c r="L163" s="17" t="s">
        <v>232</v>
      </c>
      <c r="M163" s="17">
        <v>4056</v>
      </c>
      <c r="N163" s="25" t="str">
        <f t="shared" si="15"/>
        <v>4056-7460</v>
      </c>
      <c r="O163" s="26">
        <f t="shared" si="13"/>
        <v>-3404</v>
      </c>
      <c r="P163" s="26">
        <v>-3404</v>
      </c>
      <c r="Q163" s="10">
        <v>446</v>
      </c>
      <c r="R163" s="25" t="str">
        <f>Table1[[#This Row],[EPS2]]&amp;"+"&amp;Table1[[#This Row],[تفاوت نهایی  close]]</f>
        <v>446+-3404</v>
      </c>
      <c r="S163" s="17">
        <f>Table1[[#This Row],[EPS2]]+Table1[[#This Row],[تفاوت نهایی  close]]</f>
        <v>-2958</v>
      </c>
      <c r="T163" s="17">
        <v>0</v>
      </c>
      <c r="U163" s="17">
        <v>0</v>
      </c>
      <c r="V163" s="17" t="s">
        <v>525</v>
      </c>
      <c r="W163" s="26">
        <f>Table1[[#This Row],[اتنهایی high]]-Table1[[#This Row],[high ابتدایی]]</f>
        <v>0</v>
      </c>
      <c r="X163" s="26">
        <f>Table1[[#This Row],[اتنهایی high]]-Table1[[#This Row],[high ابتدایی]]</f>
        <v>0</v>
      </c>
      <c r="Y163" s="10">
        <v>446</v>
      </c>
      <c r="Z163" s="17" t="s">
        <v>1124</v>
      </c>
      <c r="AA163" s="17">
        <f>[1]!Table1[[#This Row],[EPS3]]+[1]!Table1[[#This Row],[تغییرات  نهایی high]]</f>
        <v>446</v>
      </c>
      <c r="AB163" s="17">
        <v>0</v>
      </c>
      <c r="AC163" s="17">
        <v>0</v>
      </c>
      <c r="AD163" s="17" t="s">
        <v>525</v>
      </c>
      <c r="AE163" s="26">
        <f>Table1[[#This Row],[انتهایی low]]-Table1[[#This Row],[ابتدایی low]]</f>
        <v>0</v>
      </c>
      <c r="AF163" s="26">
        <v>0</v>
      </c>
      <c r="AG163" s="10">
        <v>446</v>
      </c>
      <c r="AH163" s="17" t="s">
        <v>962</v>
      </c>
      <c r="AI163" s="17">
        <f>[1]!Table1[[#This Row],[EPS4]]+[1]!Table1[[#This Row],[تتغیرات نهایی low]]</f>
        <v>446</v>
      </c>
    </row>
    <row r="164" spans="1:35" x14ac:dyDescent="0.25">
      <c r="A164" s="1">
        <v>9</v>
      </c>
      <c r="B164" s="16">
        <v>1403</v>
      </c>
      <c r="C164" s="1" t="s">
        <v>18</v>
      </c>
      <c r="D164" s="1">
        <v>31480</v>
      </c>
      <c r="E164" s="1">
        <v>21820</v>
      </c>
      <c r="F164" s="1" t="s">
        <v>38</v>
      </c>
      <c r="G164" s="14">
        <v>-9660</v>
      </c>
      <c r="H164" s="14">
        <v>-9660</v>
      </c>
      <c r="I164" s="10">
        <v>1789</v>
      </c>
      <c r="J164" s="1" t="str">
        <f>Table1[[#This Row],[تفاوت نهایی open]] &amp; " + " &amp; Table1[[#This Row],[EPS]]</f>
        <v>-9660 + 1789</v>
      </c>
      <c r="K164" s="5">
        <f t="shared" si="16"/>
        <v>-7871</v>
      </c>
      <c r="L164" s="17" t="s">
        <v>218</v>
      </c>
      <c r="M164" s="17" t="s">
        <v>219</v>
      </c>
      <c r="N164" s="25" t="str">
        <f t="shared" si="15"/>
        <v>21500-32100</v>
      </c>
      <c r="O164" s="26">
        <f t="shared" si="13"/>
        <v>-10600</v>
      </c>
      <c r="P164" s="26">
        <v>-10600</v>
      </c>
      <c r="Q164" s="10">
        <v>1789</v>
      </c>
      <c r="R164" s="25" t="str">
        <f>Table1[[#This Row],[EPS2]]&amp;"+"&amp;Table1[[#This Row],[تفاوت نهایی  close]]</f>
        <v>1789+-10600</v>
      </c>
      <c r="S164" s="17">
        <f>Table1[[#This Row],[EPS2]]+Table1[[#This Row],[تفاوت نهایی  close]]</f>
        <v>-8811</v>
      </c>
      <c r="T164" s="17">
        <v>33210</v>
      </c>
      <c r="U164" s="17">
        <v>21900</v>
      </c>
      <c r="V164" s="17" t="s">
        <v>667</v>
      </c>
      <c r="W164" s="26">
        <f>Table1[[#This Row],[اتنهایی high]]-Table1[[#This Row],[high ابتدایی]]</f>
        <v>-11310</v>
      </c>
      <c r="X164" s="26">
        <f>Table1[[#This Row],[اتنهایی high]]-Table1[[#This Row],[high ابتدایی]]</f>
        <v>-11310</v>
      </c>
      <c r="Y164" s="10">
        <v>1789</v>
      </c>
      <c r="Z164" s="17" t="s">
        <v>1125</v>
      </c>
      <c r="AA164" s="17">
        <f>[1]!Table1[[#This Row],[EPS3]]+[1]!Table1[[#This Row],[تغییرات  نهایی high]]</f>
        <v>-9521</v>
      </c>
      <c r="AB164" s="17">
        <v>30510</v>
      </c>
      <c r="AC164" s="17">
        <v>21170</v>
      </c>
      <c r="AD164" s="17" t="s">
        <v>797</v>
      </c>
      <c r="AE164" s="26">
        <f>Table1[[#This Row],[انتهایی low]]-Table1[[#This Row],[ابتدایی low]]</f>
        <v>-9340</v>
      </c>
      <c r="AF164" s="26">
        <v>-9340</v>
      </c>
      <c r="AG164" s="10">
        <v>1789</v>
      </c>
      <c r="AH164" s="17" t="s">
        <v>963</v>
      </c>
      <c r="AI164" s="17">
        <f>[1]!Table1[[#This Row],[EPS4]]+[1]!Table1[[#This Row],[تتغیرات نهایی low]]</f>
        <v>-7551</v>
      </c>
    </row>
    <row r="165" spans="1:35" x14ac:dyDescent="0.25">
      <c r="A165" s="1">
        <v>10</v>
      </c>
      <c r="B165" s="16">
        <v>1403</v>
      </c>
      <c r="C165" s="1" t="s">
        <v>19</v>
      </c>
      <c r="D165" s="1">
        <v>59500</v>
      </c>
      <c r="E165" s="1">
        <v>65450</v>
      </c>
      <c r="F165" s="1" t="s">
        <v>39</v>
      </c>
      <c r="G165" s="14">
        <v>5950</v>
      </c>
      <c r="H165" s="14">
        <v>5950</v>
      </c>
      <c r="I165" s="12">
        <v>-2074</v>
      </c>
      <c r="J165" s="1" t="str">
        <f>Table1[[#This Row],[تفاوت نهایی open]] &amp; " + " &amp; Table1[[#This Row],[EPS]]</f>
        <v>5950 + -2074</v>
      </c>
      <c r="K165" s="24">
        <f t="shared" si="16"/>
        <v>3876</v>
      </c>
      <c r="L165" s="17" t="s">
        <v>206</v>
      </c>
      <c r="M165" s="17">
        <v>65450</v>
      </c>
      <c r="N165" s="25" t="str">
        <f t="shared" si="15"/>
        <v>65450-59100</v>
      </c>
      <c r="O165" s="26">
        <f t="shared" si="13"/>
        <v>6350</v>
      </c>
      <c r="P165" s="26">
        <v>6350</v>
      </c>
      <c r="Q165" s="12">
        <v>-2074</v>
      </c>
      <c r="R165" s="25" t="str">
        <f>Table1[[#This Row],[EPS2]]&amp;"+"&amp;Table1[[#This Row],[تفاوت نهایی  close]]</f>
        <v>-2074+6350</v>
      </c>
      <c r="S165" s="17">
        <f>Table1[[#This Row],[EPS2]]+Table1[[#This Row],[تفاوت نهایی  close]]</f>
        <v>4276</v>
      </c>
      <c r="T165" s="17">
        <v>58750</v>
      </c>
      <c r="U165" s="17">
        <v>63500</v>
      </c>
      <c r="V165" s="17" t="s">
        <v>668</v>
      </c>
      <c r="W165" s="26">
        <f>Table1[[#This Row],[اتنهایی high]]-Table1[[#This Row],[high ابتدایی]]</f>
        <v>4750</v>
      </c>
      <c r="X165" s="26">
        <f>Table1[[#This Row],[اتنهایی high]]-Table1[[#This Row],[high ابتدایی]]</f>
        <v>4750</v>
      </c>
      <c r="Y165" s="12">
        <v>-2074</v>
      </c>
      <c r="Z165" s="17" t="s">
        <v>1126</v>
      </c>
      <c r="AA165" s="17">
        <f>[1]!Table1[[#This Row],[EPS3]]+[1]!Table1[[#This Row],[تغییرات  نهایی high]]</f>
        <v>2676</v>
      </c>
      <c r="AB165" s="17">
        <v>57750</v>
      </c>
      <c r="AC165" s="17">
        <v>63500</v>
      </c>
      <c r="AD165" s="17" t="s">
        <v>668</v>
      </c>
      <c r="AE165" s="26">
        <f>Table1[[#This Row],[انتهایی low]]-Table1[[#This Row],[ابتدایی low]]</f>
        <v>5750</v>
      </c>
      <c r="AF165" s="26">
        <v>5750</v>
      </c>
      <c r="AG165" s="12">
        <v>-2074</v>
      </c>
      <c r="AH165" s="17" t="s">
        <v>964</v>
      </c>
      <c r="AI165" s="17">
        <f>[1]!Table1[[#This Row],[EPS4]]+[1]!Table1[[#This Row],[تتغیرات نهایی low]]</f>
        <v>3676</v>
      </c>
    </row>
    <row r="166" spans="1:35" x14ac:dyDescent="0.25">
      <c r="A166" s="1">
        <v>11</v>
      </c>
      <c r="B166" s="16">
        <v>1403</v>
      </c>
      <c r="C166" s="1" t="s">
        <v>7</v>
      </c>
      <c r="D166" s="1">
        <v>8320</v>
      </c>
      <c r="E166" s="1">
        <v>12800</v>
      </c>
      <c r="F166" s="1" t="s">
        <v>40</v>
      </c>
      <c r="G166" s="14">
        <v>4480</v>
      </c>
      <c r="H166" s="14">
        <v>4480</v>
      </c>
      <c r="I166" s="9">
        <v>1134</v>
      </c>
      <c r="J166" s="1" t="str">
        <f>Table1[[#This Row],[تفاوت نهایی open]] &amp; " + " &amp; Table1[[#This Row],[EPS]]</f>
        <v>4480 + 1134</v>
      </c>
      <c r="K166" s="5">
        <f t="shared" si="16"/>
        <v>5614</v>
      </c>
      <c r="L166" s="17" t="s">
        <v>323</v>
      </c>
      <c r="M166" s="17">
        <v>12620</v>
      </c>
      <c r="N166" s="25" t="str">
        <f t="shared" si="15"/>
        <v>12620-8560</v>
      </c>
      <c r="O166" s="26">
        <f t="shared" si="13"/>
        <v>4060</v>
      </c>
      <c r="P166" s="26">
        <v>4060</v>
      </c>
      <c r="Q166" s="9">
        <v>1134</v>
      </c>
      <c r="R166" s="25" t="str">
        <f>Table1[[#This Row],[EPS2]]&amp;"+"&amp;Table1[[#This Row],[تفاوت نهایی  close]]</f>
        <v>1134+4060</v>
      </c>
      <c r="S166" s="17">
        <f>Table1[[#This Row],[EPS2]]+Table1[[#This Row],[تفاوت نهایی  close]]</f>
        <v>5194</v>
      </c>
      <c r="T166" s="17" t="s">
        <v>369</v>
      </c>
      <c r="U166" s="17" t="s">
        <v>441</v>
      </c>
      <c r="V166" s="17" t="s">
        <v>669</v>
      </c>
      <c r="W166" s="26">
        <f>Table1[[#This Row],[اتنهایی high]]-Table1[[#This Row],[high ابتدایی]]</f>
        <v>3960</v>
      </c>
      <c r="X166" s="26">
        <f>Table1[[#This Row],[اتنهایی high]]-Table1[[#This Row],[high ابتدایی]]</f>
        <v>3960</v>
      </c>
      <c r="Y166" s="9">
        <v>1134</v>
      </c>
      <c r="Z166" s="17" t="s">
        <v>1127</v>
      </c>
      <c r="AA166" s="17">
        <f>[1]!Table1[[#This Row],[EPS3]]+[1]!Table1[[#This Row],[تغییرات  نهایی high]]</f>
        <v>5094</v>
      </c>
      <c r="AB166" s="17" t="s">
        <v>516</v>
      </c>
      <c r="AC166" s="17" t="s">
        <v>489</v>
      </c>
      <c r="AD166" s="17" t="s">
        <v>798</v>
      </c>
      <c r="AE166" s="26">
        <f>Table1[[#This Row],[انتهایی low]]-Table1[[#This Row],[ابتدایی low]]</f>
        <v>3900</v>
      </c>
      <c r="AF166" s="26">
        <v>3900</v>
      </c>
      <c r="AG166" s="9">
        <v>1134</v>
      </c>
      <c r="AH166" s="17" t="s">
        <v>965</v>
      </c>
      <c r="AI166" s="17">
        <f>[1]!Table1[[#This Row],[EPS4]]+[1]!Table1[[#This Row],[تتغیرات نهایی low]]</f>
        <v>5034</v>
      </c>
    </row>
    <row r="167" spans="1:35" x14ac:dyDescent="0.25">
      <c r="A167" s="1">
        <v>12</v>
      </c>
      <c r="B167" s="16">
        <v>1403</v>
      </c>
      <c r="C167" s="1" t="s">
        <v>13</v>
      </c>
      <c r="D167" s="1">
        <v>2170</v>
      </c>
      <c r="E167" s="1">
        <v>2200</v>
      </c>
      <c r="F167" s="1" t="s">
        <v>41</v>
      </c>
      <c r="G167" s="14">
        <v>30</v>
      </c>
      <c r="H167" s="14">
        <v>30</v>
      </c>
      <c r="I167" s="10">
        <v>28</v>
      </c>
      <c r="J167" s="1" t="str">
        <f>Table1[[#This Row],[تفاوت نهایی open]] &amp; " + " &amp; Table1[[#This Row],[EPS]]</f>
        <v>30 + 28</v>
      </c>
      <c r="K167" s="5">
        <f t="shared" si="16"/>
        <v>58</v>
      </c>
      <c r="L167" s="17" t="s">
        <v>333</v>
      </c>
      <c r="M167" s="17">
        <v>2200</v>
      </c>
      <c r="N167" s="25" t="str">
        <f t="shared" si="15"/>
        <v>2200-2233</v>
      </c>
      <c r="O167" s="26">
        <f t="shared" si="13"/>
        <v>-33</v>
      </c>
      <c r="P167" s="26">
        <v>-33</v>
      </c>
      <c r="Q167" s="10">
        <v>28</v>
      </c>
      <c r="R167" s="25" t="str">
        <f>Table1[[#This Row],[EPS2]]&amp;"+"&amp;Table1[[#This Row],[تفاوت نهایی  close]]</f>
        <v>28+-33</v>
      </c>
      <c r="S167" s="17">
        <f>Table1[[#This Row],[EPS2]]+Table1[[#This Row],[تفاوت نهایی  close]]</f>
        <v>-5</v>
      </c>
      <c r="T167" s="17" t="s">
        <v>402</v>
      </c>
      <c r="U167" s="17" t="s">
        <v>444</v>
      </c>
      <c r="V167" s="17" t="s">
        <v>670</v>
      </c>
      <c r="W167" s="26">
        <f>Table1[[#This Row],[اتنهایی high]]-Table1[[#This Row],[high ابتدایی]]</f>
        <v>-7</v>
      </c>
      <c r="X167" s="26">
        <f>Table1[[#This Row],[اتنهایی high]]-Table1[[#This Row],[high ابتدایی]]</f>
        <v>-7</v>
      </c>
      <c r="Y167" s="10">
        <v>28</v>
      </c>
      <c r="Z167" s="17" t="s">
        <v>1128</v>
      </c>
      <c r="AA167" s="17">
        <f>[1]!Table1[[#This Row],[EPS3]]+[1]!Table1[[#This Row],[تغییرات  نهایی high]]</f>
        <v>21</v>
      </c>
      <c r="AB167" s="17" t="s">
        <v>519</v>
      </c>
      <c r="AC167" s="17" t="s">
        <v>490</v>
      </c>
      <c r="AD167" s="17" t="s">
        <v>799</v>
      </c>
      <c r="AE167" s="26">
        <f>Table1[[#This Row],[انتهایی low]]-Table1[[#This Row],[ابتدایی low]]</f>
        <v>-49</v>
      </c>
      <c r="AF167" s="26">
        <v>-49</v>
      </c>
      <c r="AG167" s="10">
        <v>28</v>
      </c>
      <c r="AH167" s="17" t="s">
        <v>966</v>
      </c>
      <c r="AI167" s="17">
        <f>[1]!Table1[[#This Row],[EPS4]]+[1]!Table1[[#This Row],[تتغیرات نهایی low]]</f>
        <v>-21</v>
      </c>
    </row>
    <row r="168" spans="1:35" x14ac:dyDescent="0.25">
      <c r="A168" s="1">
        <v>13</v>
      </c>
      <c r="B168" s="16">
        <v>1403</v>
      </c>
      <c r="C168" s="1" t="s">
        <v>14</v>
      </c>
      <c r="D168" s="1">
        <v>13770</v>
      </c>
      <c r="E168" s="1">
        <v>12210</v>
      </c>
      <c r="F168" s="1" t="s">
        <v>42</v>
      </c>
      <c r="G168" s="14">
        <v>-1560</v>
      </c>
      <c r="H168" s="14">
        <v>-1560</v>
      </c>
      <c r="I168" s="9">
        <v>1726</v>
      </c>
      <c r="J168" s="1" t="str">
        <f>Table1[[#This Row],[تفاوت نهایی open]] &amp; " + " &amp; Table1[[#This Row],[EPS]]</f>
        <v>-1560 + 1726</v>
      </c>
      <c r="K168" s="5">
        <f t="shared" si="16"/>
        <v>166</v>
      </c>
      <c r="L168" s="17" t="s">
        <v>327</v>
      </c>
      <c r="M168" s="17">
        <v>12170</v>
      </c>
      <c r="N168" s="25" t="str">
        <f t="shared" si="15"/>
        <v>12170-13750</v>
      </c>
      <c r="O168" s="26">
        <f t="shared" si="13"/>
        <v>-1580</v>
      </c>
      <c r="P168" s="26">
        <v>-1580</v>
      </c>
      <c r="Q168" s="9">
        <v>1726</v>
      </c>
      <c r="R168" s="25" t="str">
        <f>Table1[[#This Row],[EPS2]]&amp;"+"&amp;Table1[[#This Row],[تفاوت نهایی  close]]</f>
        <v>1726+-1580</v>
      </c>
      <c r="S168" s="17">
        <f>Table1[[#This Row],[EPS2]]+Table1[[#This Row],[تفاوت نهایی  close]]</f>
        <v>146</v>
      </c>
      <c r="T168" s="17" t="s">
        <v>403</v>
      </c>
      <c r="U168" s="17" t="s">
        <v>445</v>
      </c>
      <c r="V168" s="17" t="s">
        <v>671</v>
      </c>
      <c r="W168" s="26">
        <f>Table1[[#This Row],[اتنهایی high]]-Table1[[#This Row],[high ابتدایی]]</f>
        <v>-1710</v>
      </c>
      <c r="X168" s="26">
        <f>Table1[[#This Row],[اتنهایی high]]-Table1[[#This Row],[high ابتدایی]]</f>
        <v>-1710</v>
      </c>
      <c r="Y168" s="9">
        <v>1726</v>
      </c>
      <c r="Z168" s="17" t="s">
        <v>1129</v>
      </c>
      <c r="AA168" s="17">
        <f>[1]!Table1[[#This Row],[EPS3]]+[1]!Table1[[#This Row],[تغییرات  نهایی high]]</f>
        <v>16</v>
      </c>
      <c r="AB168" s="17" t="s">
        <v>520</v>
      </c>
      <c r="AC168" s="17" t="s">
        <v>320</v>
      </c>
      <c r="AD168" s="17" t="s">
        <v>800</v>
      </c>
      <c r="AE168" s="26">
        <f>Table1[[#This Row],[انتهایی low]]-Table1[[#This Row],[ابتدایی low]]</f>
        <v>-1550</v>
      </c>
      <c r="AF168" s="26">
        <v>-1550</v>
      </c>
      <c r="AG168" s="9">
        <v>1726</v>
      </c>
      <c r="AH168" s="17" t="s">
        <v>967</v>
      </c>
      <c r="AI168" s="17">
        <f>[1]!Table1[[#This Row],[EPS4]]+[1]!Table1[[#This Row],[تتغیرات نهایی low]]</f>
        <v>176</v>
      </c>
    </row>
    <row r="169" spans="1:35" x14ac:dyDescent="0.25">
      <c r="A169" s="1">
        <v>14</v>
      </c>
      <c r="B169" s="16">
        <v>1403</v>
      </c>
      <c r="C169" s="1" t="s">
        <v>15</v>
      </c>
      <c r="D169" s="1">
        <v>350600</v>
      </c>
      <c r="E169" s="1">
        <v>3214</v>
      </c>
      <c r="F169" s="1" t="s">
        <v>43</v>
      </c>
      <c r="G169" s="14">
        <v>-347386</v>
      </c>
      <c r="H169" s="14">
        <v>-347386</v>
      </c>
      <c r="I169" s="9">
        <v>428</v>
      </c>
      <c r="J169" s="1" t="str">
        <f>Table1[[#This Row],[تفاوت نهایی open]] &amp; " + " &amp; Table1[[#This Row],[EPS]]</f>
        <v>-347386 + 428</v>
      </c>
      <c r="K169" s="5">
        <f t="shared" si="16"/>
        <v>-346958</v>
      </c>
      <c r="L169" s="17" t="s">
        <v>327</v>
      </c>
      <c r="M169" s="17">
        <v>3160</v>
      </c>
      <c r="N169" s="25" t="str">
        <f t="shared" si="15"/>
        <v>3160-13750</v>
      </c>
      <c r="O169" s="26">
        <f t="shared" si="13"/>
        <v>-10590</v>
      </c>
      <c r="P169" s="26">
        <v>-10590</v>
      </c>
      <c r="Q169" s="9">
        <v>428</v>
      </c>
      <c r="R169" s="25" t="str">
        <f>Table1[[#This Row],[EPS2]]&amp;"+"&amp;Table1[[#This Row],[تفاوت نهایی  close]]</f>
        <v>428+-10590</v>
      </c>
      <c r="S169" s="17">
        <f>Table1[[#This Row],[EPS2]]+Table1[[#This Row],[تفاوت نهایی  close]]</f>
        <v>-10162</v>
      </c>
      <c r="T169" s="17" t="s">
        <v>404</v>
      </c>
      <c r="U169" s="17" t="s">
        <v>446</v>
      </c>
      <c r="V169" s="17" t="s">
        <v>672</v>
      </c>
      <c r="W169" s="26">
        <f>Table1[[#This Row],[اتنهایی high]]-Table1[[#This Row],[high ابتدایی]]</f>
        <v>-357793</v>
      </c>
      <c r="X169" s="26">
        <f>Table1[[#This Row],[اتنهایی high]]-Table1[[#This Row],[high ابتدایی]]</f>
        <v>-357793</v>
      </c>
      <c r="Y169" s="9">
        <v>428</v>
      </c>
      <c r="Z169" s="17" t="s">
        <v>1130</v>
      </c>
      <c r="AA169" s="17">
        <f>[1]!Table1[[#This Row],[EPS3]]+[1]!Table1[[#This Row],[تغییرات  نهایی high]]</f>
        <v>-357365</v>
      </c>
      <c r="AB169" s="17" t="s">
        <v>521</v>
      </c>
      <c r="AC169" s="17" t="s">
        <v>491</v>
      </c>
      <c r="AD169" s="17" t="s">
        <v>801</v>
      </c>
      <c r="AE169" s="26">
        <f>Table1[[#This Row],[انتهایی low]]-Table1[[#This Row],[ابتدایی low]]</f>
        <v>-356882</v>
      </c>
      <c r="AF169" s="26">
        <v>-356882</v>
      </c>
      <c r="AG169" s="9">
        <v>428</v>
      </c>
      <c r="AH169" s="17" t="s">
        <v>968</v>
      </c>
      <c r="AI169" s="17">
        <f>[1]!Table1[[#This Row],[EPS4]]+[1]!Table1[[#This Row],[تتغیرات نهایی low]]</f>
        <v>-356454</v>
      </c>
    </row>
    <row r="170" spans="1:35" x14ac:dyDescent="0.25">
      <c r="A170" s="1">
        <v>15</v>
      </c>
      <c r="B170" s="16">
        <v>1403</v>
      </c>
      <c r="C170" s="1" t="s">
        <v>10</v>
      </c>
      <c r="D170" s="1">
        <v>7890</v>
      </c>
      <c r="E170" s="1">
        <v>6200</v>
      </c>
      <c r="F170" s="1" t="s">
        <v>44</v>
      </c>
      <c r="G170" s="14">
        <v>-1690</v>
      </c>
      <c r="H170" s="14">
        <v>-1690</v>
      </c>
      <c r="I170" s="10">
        <v>779</v>
      </c>
      <c r="J170" s="1" t="str">
        <f>Table1[[#This Row],[تفاوت نهایی open]] &amp; " + " &amp; Table1[[#This Row],[EPS]]</f>
        <v>-1690 + 779</v>
      </c>
      <c r="K170" s="5">
        <f t="shared" si="16"/>
        <v>-911</v>
      </c>
      <c r="L170" s="17" t="s">
        <v>330</v>
      </c>
      <c r="M170" s="17">
        <v>6200</v>
      </c>
      <c r="N170" s="25" t="str">
        <f t="shared" si="15"/>
        <v>6200-356550</v>
      </c>
      <c r="O170" s="26">
        <f t="shared" si="13"/>
        <v>-350350</v>
      </c>
      <c r="P170" s="26">
        <v>-350350</v>
      </c>
      <c r="Q170" s="10">
        <v>779</v>
      </c>
      <c r="R170" s="25" t="str">
        <f>Table1[[#This Row],[EPS2]]&amp;"+"&amp;Table1[[#This Row],[تفاوت نهایی  close]]</f>
        <v>779+-350350</v>
      </c>
      <c r="S170" s="17">
        <f>Table1[[#This Row],[EPS2]]+Table1[[#This Row],[تفاوت نهایی  close]]</f>
        <v>-349571</v>
      </c>
      <c r="T170" s="17" t="s">
        <v>401</v>
      </c>
      <c r="U170" s="17" t="s">
        <v>371</v>
      </c>
      <c r="V170" s="17" t="s">
        <v>673</v>
      </c>
      <c r="W170" s="26">
        <f>Table1[[#This Row],[اتنهایی high]]-Table1[[#This Row],[high ابتدایی]]</f>
        <v>-8250</v>
      </c>
      <c r="X170" s="26">
        <f>Table1[[#This Row],[اتنهایی high]]-Table1[[#This Row],[high ابتدایی]]</f>
        <v>-8250</v>
      </c>
      <c r="Y170" s="10">
        <v>779</v>
      </c>
      <c r="Z170" s="17" t="s">
        <v>1131</v>
      </c>
      <c r="AA170" s="17">
        <f>[1]!Table1[[#This Row],[EPS3]]+[1]!Table1[[#This Row],[تغییرات  نهایی high]]</f>
        <v>-7471</v>
      </c>
      <c r="AB170" s="17" t="s">
        <v>518</v>
      </c>
      <c r="AC170" s="17" t="s">
        <v>371</v>
      </c>
      <c r="AD170" s="17" t="s">
        <v>673</v>
      </c>
      <c r="AE170" s="26">
        <f>Table1[[#This Row],[انتهایی low]]-Table1[[#This Row],[ابتدایی low]]</f>
        <v>-7770</v>
      </c>
      <c r="AF170" s="26">
        <v>-7770</v>
      </c>
      <c r="AG170" s="10">
        <v>779</v>
      </c>
      <c r="AH170" s="17" t="s">
        <v>969</v>
      </c>
      <c r="AI170" s="17">
        <f>[1]!Table1[[#This Row],[EPS4]]+[1]!Table1[[#This Row],[تتغیرات نهایی low]]</f>
        <v>-6991</v>
      </c>
    </row>
    <row r="171" spans="1:35" x14ac:dyDescent="0.25">
      <c r="A171" s="1">
        <v>16</v>
      </c>
      <c r="B171" s="16">
        <v>1403</v>
      </c>
      <c r="C171" s="1" t="s">
        <v>8</v>
      </c>
      <c r="D171" s="1">
        <v>16740</v>
      </c>
      <c r="E171" s="1">
        <v>13880</v>
      </c>
      <c r="F171" s="1" t="s">
        <v>45</v>
      </c>
      <c r="G171" s="14">
        <v>-2860</v>
      </c>
      <c r="H171" s="14">
        <v>-2860</v>
      </c>
      <c r="I171" s="9">
        <v>0</v>
      </c>
      <c r="J171" s="1" t="str">
        <f>Table1[[#This Row],[تفاوت نهایی open]] &amp; " + " &amp; Table1[[#This Row],[EPS]]</f>
        <v>-2860 + 0</v>
      </c>
      <c r="K171" s="5">
        <f t="shared" si="16"/>
        <v>-2860</v>
      </c>
      <c r="L171" s="17" t="s">
        <v>356</v>
      </c>
      <c r="M171" s="17">
        <v>13880</v>
      </c>
      <c r="N171" s="25" t="str">
        <f t="shared" si="15"/>
        <v>13880-16230</v>
      </c>
      <c r="O171" s="26">
        <f t="shared" si="13"/>
        <v>-2350</v>
      </c>
      <c r="P171" s="26">
        <v>-2350</v>
      </c>
      <c r="Q171" s="9">
        <v>0</v>
      </c>
      <c r="R171" s="25" t="str">
        <f>Table1[[#This Row],[EPS2]]&amp;"+"&amp;Table1[[#This Row],[تفاوت نهایی  close]]</f>
        <v>0+-2350</v>
      </c>
      <c r="S171" s="17">
        <f>Table1[[#This Row],[EPS2]]+Table1[[#This Row],[تفاوت نهایی  close]]</f>
        <v>-2350</v>
      </c>
      <c r="T171" s="17" t="s">
        <v>399</v>
      </c>
      <c r="U171" s="17" t="s">
        <v>442</v>
      </c>
      <c r="V171" s="17" t="s">
        <v>674</v>
      </c>
      <c r="W171" s="26">
        <f>Table1[[#This Row],[اتنهایی high]]-Table1[[#This Row],[high ابتدایی]]</f>
        <v>-2160</v>
      </c>
      <c r="X171" s="26">
        <f>Table1[[#This Row],[اتنهایی high]]-Table1[[#This Row],[high ابتدایی]]</f>
        <v>-2160</v>
      </c>
      <c r="Y171" s="9">
        <v>0</v>
      </c>
      <c r="Z171" s="17" t="s">
        <v>1132</v>
      </c>
      <c r="AA171" s="17">
        <f>[1]!Table1[[#This Row],[EPS3]]+[1]!Table1[[#This Row],[تغییرات  نهایی high]]</f>
        <v>-2160</v>
      </c>
      <c r="AB171" s="17" t="s">
        <v>517</v>
      </c>
      <c r="AC171" s="17" t="s">
        <v>488</v>
      </c>
      <c r="AD171" s="17" t="s">
        <v>802</v>
      </c>
      <c r="AE171" s="26">
        <f>Table1[[#This Row],[انتهایی low]]-Table1[[#This Row],[ابتدایی low]]</f>
        <v>-2440</v>
      </c>
      <c r="AF171" s="26">
        <v>-2440</v>
      </c>
      <c r="AG171" s="9">
        <v>0</v>
      </c>
      <c r="AH171" s="17" t="s">
        <v>970</v>
      </c>
      <c r="AI171" s="17">
        <f>[1]!Table1[[#This Row],[EPS4]]+[1]!Table1[[#This Row],[تتغیرات نهایی low]]</f>
        <v>-2440</v>
      </c>
    </row>
    <row r="172" spans="1:35" x14ac:dyDescent="0.25">
      <c r="A172" s="1">
        <v>17</v>
      </c>
      <c r="B172" s="16">
        <v>1403</v>
      </c>
      <c r="C172" s="1" t="s">
        <v>2</v>
      </c>
      <c r="D172" s="1">
        <v>26950</v>
      </c>
      <c r="E172" s="1">
        <v>6550</v>
      </c>
      <c r="F172" s="1" t="s">
        <v>46</v>
      </c>
      <c r="G172" s="14">
        <v>-20400</v>
      </c>
      <c r="H172" s="14">
        <v>-20400</v>
      </c>
      <c r="I172" s="9">
        <v>342</v>
      </c>
      <c r="J172" s="1" t="str">
        <f>Table1[[#This Row],[تفاوت نهایی open]] &amp; " + " &amp; Table1[[#This Row],[EPS]]</f>
        <v>-20400 + 342</v>
      </c>
      <c r="K172" s="5">
        <f t="shared" si="16"/>
        <v>-20058</v>
      </c>
      <c r="L172" s="17" t="s">
        <v>340</v>
      </c>
      <c r="M172" s="17">
        <v>6360</v>
      </c>
      <c r="N172" s="25" t="str">
        <f t="shared" si="15"/>
        <v>6360-27650</v>
      </c>
      <c r="O172" s="26">
        <f t="shared" si="13"/>
        <v>-21290</v>
      </c>
      <c r="P172" s="26">
        <v>-21290</v>
      </c>
      <c r="Q172" s="9">
        <v>342</v>
      </c>
      <c r="R172" s="25" t="str">
        <f>Table1[[#This Row],[EPS2]]&amp;"+"&amp;Table1[[#This Row],[تفاوت نهایی  close]]</f>
        <v>342+-21290</v>
      </c>
      <c r="S172" s="17">
        <f>Table1[[#This Row],[EPS2]]+Table1[[#This Row],[تفاوت نهایی  close]]</f>
        <v>-20948</v>
      </c>
      <c r="T172" s="17" t="s">
        <v>405</v>
      </c>
      <c r="U172" s="17" t="s">
        <v>486</v>
      </c>
      <c r="V172" s="17" t="s">
        <v>675</v>
      </c>
      <c r="W172" s="26">
        <f>Table1[[#This Row],[اتنهایی high]]-Table1[[#This Row],[high ابتدایی]]</f>
        <v>-21890</v>
      </c>
      <c r="X172" s="26">
        <f>Table1[[#This Row],[اتنهایی high]]-Table1[[#This Row],[high ابتدایی]]</f>
        <v>-21890</v>
      </c>
      <c r="Y172" s="9">
        <v>342</v>
      </c>
      <c r="Z172" s="17" t="s">
        <v>1133</v>
      </c>
      <c r="AA172" s="17">
        <f>[1]!Table1[[#This Row],[EPS3]]+[1]!Table1[[#This Row],[تغییرات  نهایی high]]</f>
        <v>30092</v>
      </c>
      <c r="AB172" s="17" t="s">
        <v>513</v>
      </c>
      <c r="AC172" s="17" t="s">
        <v>486</v>
      </c>
      <c r="AD172" s="17" t="s">
        <v>803</v>
      </c>
      <c r="AE172" s="26">
        <f>Table1[[#This Row],[انتهایی low]]-Table1[[#This Row],[ابتدایی low]]</f>
        <v>-19490</v>
      </c>
      <c r="AF172" s="26">
        <v>-19490</v>
      </c>
      <c r="AG172" s="9">
        <v>342</v>
      </c>
      <c r="AH172" s="17" t="s">
        <v>971</v>
      </c>
      <c r="AI172" s="17">
        <f>[1]!Table1[[#This Row],[EPS4]]+[1]!Table1[[#This Row],[تتغیرات نهایی low]]</f>
        <v>-19148</v>
      </c>
    </row>
    <row r="173" spans="1:35" x14ac:dyDescent="0.25">
      <c r="A173" s="1">
        <v>18</v>
      </c>
      <c r="B173" s="16">
        <v>1403</v>
      </c>
      <c r="C173" s="1" t="s">
        <v>3</v>
      </c>
      <c r="D173" s="1">
        <v>45850</v>
      </c>
      <c r="E173" s="1">
        <v>51250</v>
      </c>
      <c r="F173" s="1" t="s">
        <v>47</v>
      </c>
      <c r="G173" s="14">
        <v>5400</v>
      </c>
      <c r="H173" s="14">
        <v>5400</v>
      </c>
      <c r="I173" s="9">
        <v>5400</v>
      </c>
      <c r="K173" s="5">
        <f t="shared" si="16"/>
        <v>10800</v>
      </c>
      <c r="L173" s="17" t="s">
        <v>357</v>
      </c>
      <c r="M173" s="17">
        <v>52750</v>
      </c>
      <c r="N173" s="25" t="str">
        <f t="shared" si="15"/>
        <v>52750-48900</v>
      </c>
      <c r="O173" s="26">
        <f t="shared" si="13"/>
        <v>3850</v>
      </c>
      <c r="P173" s="26">
        <v>3850</v>
      </c>
      <c r="Q173" s="9">
        <v>5400</v>
      </c>
      <c r="R173" s="25" t="str">
        <f>Table1[[#This Row],[EPS2]]&amp;"+"&amp;Table1[[#This Row],[تفاوت نهایی  close]]</f>
        <v>5400+3850</v>
      </c>
      <c r="S173" s="17">
        <f>Table1[[#This Row],[EPS2]]+Table1[[#This Row],[تفاوت نهایی  close]]</f>
        <v>9250</v>
      </c>
      <c r="T173" s="17" t="s">
        <v>398</v>
      </c>
      <c r="U173" s="17" t="s">
        <v>440</v>
      </c>
      <c r="V173" s="17" t="s">
        <v>676</v>
      </c>
      <c r="W173" s="26">
        <f>Table1[[#This Row],[اتنهایی high]]-Table1[[#This Row],[high ابتدایی]]</f>
        <v>3700</v>
      </c>
      <c r="X173" s="26">
        <f>Table1[[#This Row],[اتنهایی high]]-Table1[[#This Row],[high ابتدایی]]</f>
        <v>3700</v>
      </c>
      <c r="Y173" s="9">
        <v>5400</v>
      </c>
      <c r="Z173" s="17" t="s">
        <v>1134</v>
      </c>
      <c r="AA173" s="17">
        <f>[1]!Table1[[#This Row],[EPS3]]+[1]!Table1[[#This Row],[تغییرات  نهایی high]]</f>
        <v>9100</v>
      </c>
      <c r="AB173" s="17" t="s">
        <v>514</v>
      </c>
      <c r="AC173" s="17" t="s">
        <v>487</v>
      </c>
      <c r="AD173" s="17" t="s">
        <v>804</v>
      </c>
      <c r="AE173" s="26">
        <f>Table1[[#This Row],[انتهایی low]]-Table1[[#This Row],[ابتدایی low]]</f>
        <v>5550</v>
      </c>
      <c r="AF173" s="26">
        <v>5550</v>
      </c>
      <c r="AG173" s="9">
        <v>5400</v>
      </c>
      <c r="AH173" s="17" t="s">
        <v>972</v>
      </c>
      <c r="AI173" s="17">
        <f>[1]!Table1[[#This Row],[EPS4]]+[1]!Table1[[#This Row],[تتغیرات نهایی low]]</f>
        <v>10950</v>
      </c>
    </row>
    <row r="174" spans="1:35" x14ac:dyDescent="0.25">
      <c r="B174" s="16"/>
      <c r="G174" s="14"/>
      <c r="K174" s="5"/>
      <c r="L174" s="17"/>
      <c r="M174" s="17"/>
      <c r="N174" s="17"/>
      <c r="O174" s="14"/>
      <c r="P174" s="26"/>
      <c r="Q174" s="9"/>
      <c r="R174" s="17"/>
      <c r="S174" s="17"/>
      <c r="T174" s="17"/>
      <c r="U174" s="17"/>
      <c r="V174" s="17"/>
      <c r="W174" s="26"/>
      <c r="X174" s="26"/>
      <c r="Y174" s="17"/>
      <c r="Z174" s="17"/>
      <c r="AA174" s="17"/>
      <c r="AB174" s="17"/>
      <c r="AC174" s="17"/>
      <c r="AD174" s="17"/>
      <c r="AE174" s="26"/>
      <c r="AF174" s="26"/>
      <c r="AG174" s="17"/>
      <c r="AH174" s="17"/>
      <c r="AI174" s="17"/>
    </row>
    <row r="185" ht="15" customHeight="1" x14ac:dyDescent="0.3"/>
  </sheetData>
  <phoneticPr fontId="8" type="noConversion"/>
  <conditionalFormatting sqref="A12:F12">
    <cfRule type="uniqueValues" dxfId="55" priority="55"/>
  </conditionalFormatting>
  <conditionalFormatting sqref="A23:F23">
    <cfRule type="uniqueValues" dxfId="54" priority="54"/>
  </conditionalFormatting>
  <conditionalFormatting sqref="A35:F35">
    <cfRule type="uniqueValues" dxfId="53" priority="53"/>
  </conditionalFormatting>
  <conditionalFormatting sqref="A47:F47">
    <cfRule type="uniqueValues" dxfId="52" priority="52"/>
  </conditionalFormatting>
  <conditionalFormatting sqref="A59:F59">
    <cfRule type="uniqueValues" dxfId="51" priority="51"/>
  </conditionalFormatting>
  <conditionalFormatting sqref="A71:F71">
    <cfRule type="uniqueValues" dxfId="50" priority="50"/>
  </conditionalFormatting>
  <conditionalFormatting sqref="A86:F86">
    <cfRule type="uniqueValues" dxfId="49" priority="49"/>
  </conditionalFormatting>
  <conditionalFormatting sqref="A101:F101">
    <cfRule type="uniqueValues" dxfId="48" priority="41"/>
  </conditionalFormatting>
  <conditionalFormatting sqref="A118:F118">
    <cfRule type="uniqueValues" dxfId="47" priority="39"/>
  </conditionalFormatting>
  <conditionalFormatting sqref="A136:F136">
    <cfRule type="uniqueValues" dxfId="46" priority="37"/>
  </conditionalFormatting>
  <conditionalFormatting sqref="A155:F155">
    <cfRule type="uniqueValues" dxfId="45" priority="35"/>
  </conditionalFormatting>
  <conditionalFormatting sqref="A1:K1">
    <cfRule type="uniqueValues" dxfId="44" priority="365"/>
  </conditionalFormatting>
  <conditionalFormatting sqref="G12:H12">
    <cfRule type="uniqueValues" dxfId="43" priority="367"/>
  </conditionalFormatting>
  <conditionalFormatting sqref="G23:H23">
    <cfRule type="uniqueValues" dxfId="42" priority="364"/>
  </conditionalFormatting>
  <conditionalFormatting sqref="G35:H35">
    <cfRule type="uniqueValues" dxfId="41" priority="368"/>
  </conditionalFormatting>
  <conditionalFormatting sqref="G47:H47">
    <cfRule type="uniqueValues" dxfId="40" priority="369"/>
  </conditionalFormatting>
  <conditionalFormatting sqref="G59:H59">
    <cfRule type="uniqueValues" dxfId="39" priority="370"/>
  </conditionalFormatting>
  <conditionalFormatting sqref="G71:H71">
    <cfRule type="uniqueValues" dxfId="38" priority="371"/>
  </conditionalFormatting>
  <conditionalFormatting sqref="G86:H86">
    <cfRule type="uniqueValues" dxfId="37" priority="372"/>
  </conditionalFormatting>
  <conditionalFormatting sqref="G101:H101">
    <cfRule type="uniqueValues" dxfId="36" priority="373"/>
  </conditionalFormatting>
  <conditionalFormatting sqref="G118:H118">
    <cfRule type="uniqueValues" dxfId="35" priority="374"/>
  </conditionalFormatting>
  <conditionalFormatting sqref="G136:H136">
    <cfRule type="uniqueValues" dxfId="34" priority="375"/>
  </conditionalFormatting>
  <conditionalFormatting sqref="G155:H155">
    <cfRule type="uniqueValues" dxfId="33" priority="376"/>
  </conditionalFormatting>
  <conditionalFormatting sqref="I12 K12">
    <cfRule type="uniqueValues" dxfId="32" priority="48"/>
  </conditionalFormatting>
  <conditionalFormatting sqref="I23 K23">
    <cfRule type="uniqueValues" dxfId="31" priority="47"/>
  </conditionalFormatting>
  <conditionalFormatting sqref="I35 K35">
    <cfRule type="uniqueValues" dxfId="30" priority="46"/>
  </conditionalFormatting>
  <conditionalFormatting sqref="I47 K47">
    <cfRule type="uniqueValues" dxfId="29" priority="45"/>
  </conditionalFormatting>
  <conditionalFormatting sqref="I59 K59">
    <cfRule type="uniqueValues" dxfId="28" priority="44"/>
  </conditionalFormatting>
  <conditionalFormatting sqref="I71 K71">
    <cfRule type="uniqueValues" dxfId="27" priority="43"/>
  </conditionalFormatting>
  <conditionalFormatting sqref="I86 K86">
    <cfRule type="uniqueValues" dxfId="26" priority="42"/>
  </conditionalFormatting>
  <conditionalFormatting sqref="I101 K101">
    <cfRule type="uniqueValues" dxfId="25" priority="40"/>
  </conditionalFormatting>
  <conditionalFormatting sqref="I118 K118">
    <cfRule type="uniqueValues" dxfId="24" priority="38"/>
  </conditionalFormatting>
  <conditionalFormatting sqref="I136 K136">
    <cfRule type="uniqueValues" dxfId="23" priority="36"/>
  </conditionalFormatting>
  <conditionalFormatting sqref="I155 K155">
    <cfRule type="uniqueValues" dxfId="22" priority="34"/>
  </conditionalFormatting>
  <conditionalFormatting sqref="J12">
    <cfRule type="uniqueValues" dxfId="21" priority="33"/>
  </conditionalFormatting>
  <conditionalFormatting sqref="J23">
    <cfRule type="uniqueValues" dxfId="20" priority="32"/>
  </conditionalFormatting>
  <conditionalFormatting sqref="J35">
    <cfRule type="uniqueValues" dxfId="19" priority="31"/>
  </conditionalFormatting>
  <conditionalFormatting sqref="J47">
    <cfRule type="uniqueValues" dxfId="18" priority="30"/>
  </conditionalFormatting>
  <conditionalFormatting sqref="J59">
    <cfRule type="uniqueValues" dxfId="17" priority="29"/>
  </conditionalFormatting>
  <conditionalFormatting sqref="J71">
    <cfRule type="uniqueValues" dxfId="16" priority="28"/>
  </conditionalFormatting>
  <conditionalFormatting sqref="J86">
    <cfRule type="uniqueValues" dxfId="15" priority="27"/>
  </conditionalFormatting>
  <conditionalFormatting sqref="J101">
    <cfRule type="uniqueValues" dxfId="14" priority="26"/>
  </conditionalFormatting>
  <conditionalFormatting sqref="J118">
    <cfRule type="uniqueValues" dxfId="13" priority="25"/>
  </conditionalFormatting>
  <conditionalFormatting sqref="J136">
    <cfRule type="uniqueValues" dxfId="12" priority="24"/>
  </conditionalFormatting>
  <conditionalFormatting sqref="J155">
    <cfRule type="uniqueValues" dxfId="11" priority="12"/>
  </conditionalFormatting>
  <conditionalFormatting sqref="Q12">
    <cfRule type="uniqueValues" dxfId="10" priority="11"/>
  </conditionalFormatting>
  <conditionalFormatting sqref="Q23">
    <cfRule type="uniqueValues" dxfId="9" priority="10"/>
  </conditionalFormatting>
  <conditionalFormatting sqref="Q35">
    <cfRule type="uniqueValues" dxfId="8" priority="9"/>
  </conditionalFormatting>
  <conditionalFormatting sqref="Q47">
    <cfRule type="uniqueValues" dxfId="7" priority="8"/>
  </conditionalFormatting>
  <conditionalFormatting sqref="Q59">
    <cfRule type="uniqueValues" dxfId="6" priority="7"/>
  </conditionalFormatting>
  <conditionalFormatting sqref="Q71">
    <cfRule type="uniqueValues" dxfId="5" priority="6"/>
  </conditionalFormatting>
  <conditionalFormatting sqref="Q86">
    <cfRule type="uniqueValues" dxfId="4" priority="5"/>
  </conditionalFormatting>
  <conditionalFormatting sqref="Q101">
    <cfRule type="uniqueValues" dxfId="3" priority="4"/>
  </conditionalFormatting>
  <conditionalFormatting sqref="Q118">
    <cfRule type="uniqueValues" dxfId="2" priority="3"/>
  </conditionalFormatting>
  <conditionalFormatting sqref="Q136">
    <cfRule type="uniqueValues" dxfId="1" priority="2"/>
  </conditionalFormatting>
  <conditionalFormatting sqref="Q155">
    <cfRule type="uniqueValues" dxfId="0" priority="1"/>
  </conditionalFormatting>
  <pageMargins left="0.7" right="0.7" top="0.75" bottom="0.75" header="0.3" footer="0.3"/>
  <pageSetup paperSize="9" orientation="portrait" horizontalDpi="300" verticalDpi="300" r:id="rId1"/>
  <ignoredErrors>
    <ignoredError sqref="AC34:AD57 AC58:AD173 AB58:AB173 AE58:AE173 T33:W171 T173:W173 T172 V172:W17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Amir. sepehr</dc:creator>
  <cp:lastModifiedBy>Amir Sepehr</cp:lastModifiedBy>
  <dcterms:created xsi:type="dcterms:W3CDTF">2025-10-26T17:22:42Z</dcterms:created>
  <dcterms:modified xsi:type="dcterms:W3CDTF">2025-12-10T04:29:02Z</dcterms:modified>
</cp:coreProperties>
</file>