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omments1.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HAMAHANG\Desktop\"/>
    </mc:Choice>
  </mc:AlternateContent>
  <xr:revisionPtr revIDLastSave="0" documentId="8_{D04541E7-D9BA-4556-8415-92440C26DAC5}" xr6:coauthVersionLast="47" xr6:coauthVersionMax="47" xr10:uidLastSave="{00000000-0000-0000-0000-000000000000}"/>
  <bookViews>
    <workbookView xWindow="-108" yWindow="-108" windowWidth="23256" windowHeight="12576" tabRatio="930" activeTab="10" xr2:uid="{C596E1A7-502B-49F0-AFE0-4288CD556EE2}"/>
  </bookViews>
  <sheets>
    <sheet name="Temperature" sheetId="1" r:id="rId1"/>
    <sheet name="Relative Humidity" sheetId="3" r:id="rId2"/>
    <sheet name="Pressure ratio" sheetId="2" r:id="rId3"/>
    <sheet name="Membrane thickness" sheetId="4" r:id="rId4"/>
    <sheet name="Surface Volume Ratio" sheetId="6" r:id="rId5"/>
    <sheet name="J_ref (CANCELED)" sheetId="7" state="hidden" r:id="rId6"/>
    <sheet name="GDL Prosity" sheetId="8" r:id="rId7"/>
    <sheet name="initial mass flow rate" sheetId="9" r:id="rId8"/>
    <sheet name="Catalyst thickness" sheetId="10" r:id="rId9"/>
    <sheet name="GDL thickness" sheetId="11" r:id="rId10"/>
    <sheet name="SEC" sheetId="13"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3" l="1"/>
  <c r="A4" i="13"/>
  <c r="A5" i="13"/>
  <c r="A6" i="13"/>
  <c r="A7" i="13"/>
  <c r="A8" i="13"/>
  <c r="A9" i="13"/>
  <c r="A10" i="13"/>
  <c r="A2" i="13"/>
  <c r="U11" i="1"/>
  <c r="U10" i="1"/>
  <c r="U9" i="1"/>
  <c r="U8" i="1"/>
  <c r="U7" i="1"/>
  <c r="U6" i="1"/>
  <c r="U5" i="1"/>
  <c r="U4" i="1"/>
  <c r="U3" i="1"/>
  <c r="R11" i="11"/>
  <c r="N11" i="11"/>
  <c r="J11" i="11"/>
  <c r="F11" i="11"/>
  <c r="B11" i="11"/>
  <c r="R10" i="11"/>
  <c r="N10" i="11"/>
  <c r="J10" i="11"/>
  <c r="F10" i="11"/>
  <c r="B10" i="11"/>
  <c r="R9" i="11"/>
  <c r="N9" i="11"/>
  <c r="J9" i="11"/>
  <c r="F9" i="11"/>
  <c r="B9" i="11"/>
  <c r="R8" i="11"/>
  <c r="N8" i="11"/>
  <c r="J8" i="11"/>
  <c r="F8" i="11"/>
  <c r="B8" i="11"/>
  <c r="R7" i="11"/>
  <c r="N7" i="11"/>
  <c r="J7" i="11"/>
  <c r="F7" i="11"/>
  <c r="B7" i="11"/>
  <c r="R6" i="11"/>
  <c r="N6" i="11"/>
  <c r="J6" i="11"/>
  <c r="F6" i="11"/>
  <c r="B6" i="11"/>
  <c r="R5" i="11"/>
  <c r="N5" i="11"/>
  <c r="J5" i="11"/>
  <c r="F5" i="11"/>
  <c r="B5" i="11"/>
  <c r="R4" i="11"/>
  <c r="N4" i="11"/>
  <c r="J4" i="11"/>
  <c r="F4" i="11"/>
  <c r="B4" i="11"/>
  <c r="R3" i="11"/>
  <c r="N3" i="11"/>
  <c r="J3" i="11"/>
  <c r="F3" i="11"/>
  <c r="B3" i="11"/>
  <c r="R11" i="2"/>
  <c r="R10" i="2"/>
  <c r="R9" i="2"/>
  <c r="R8" i="2"/>
  <c r="R7" i="2"/>
  <c r="R6" i="2"/>
  <c r="R5" i="2"/>
  <c r="R4" i="2"/>
  <c r="R3" i="2"/>
  <c r="R4" i="3"/>
  <c r="R5" i="3"/>
  <c r="R6" i="3"/>
  <c r="R7" i="3"/>
  <c r="R8" i="3"/>
  <c r="R9" i="3"/>
  <c r="R10" i="3"/>
  <c r="R11" i="3"/>
  <c r="R3" i="3"/>
  <c r="N4" i="3"/>
  <c r="N5" i="3"/>
  <c r="N6" i="3"/>
  <c r="N7" i="3"/>
  <c r="N8" i="3"/>
  <c r="N9" i="3"/>
  <c r="N10" i="3"/>
  <c r="N11" i="3"/>
  <c r="N3" i="3"/>
  <c r="J4" i="3"/>
  <c r="J5" i="3"/>
  <c r="J6" i="3"/>
  <c r="J7" i="3"/>
  <c r="J8" i="3"/>
  <c r="J9" i="3"/>
  <c r="J10" i="3"/>
  <c r="J11" i="3"/>
  <c r="J3" i="3"/>
  <c r="F4" i="3"/>
  <c r="F5" i="3"/>
  <c r="F6" i="3"/>
  <c r="F7" i="3"/>
  <c r="F8" i="3"/>
  <c r="F9" i="3"/>
  <c r="F10" i="3"/>
  <c r="F11" i="3"/>
  <c r="F3" i="3"/>
  <c r="B4" i="3"/>
  <c r="B5" i="3"/>
  <c r="B6" i="3"/>
  <c r="B7" i="3"/>
  <c r="B8" i="3"/>
  <c r="B9" i="3"/>
  <c r="B10" i="3"/>
  <c r="B11" i="3"/>
  <c r="B3" i="3"/>
  <c r="R4" i="1"/>
  <c r="R5" i="1"/>
  <c r="R6" i="1"/>
  <c r="R7" i="1"/>
  <c r="R8" i="1"/>
  <c r="R9" i="1"/>
  <c r="R10" i="1"/>
  <c r="R11" i="1"/>
  <c r="R3" i="1"/>
  <c r="N4" i="1"/>
  <c r="N5" i="1"/>
  <c r="N6" i="1"/>
  <c r="N7" i="1"/>
  <c r="N8" i="1"/>
  <c r="N9" i="1"/>
  <c r="N10" i="1"/>
  <c r="N11" i="1"/>
  <c r="N3" i="1"/>
  <c r="J4" i="1"/>
  <c r="J5" i="1"/>
  <c r="J6" i="1"/>
  <c r="J7" i="1"/>
  <c r="J8" i="1"/>
  <c r="J9" i="1"/>
  <c r="J10" i="1"/>
  <c r="J11" i="1"/>
  <c r="J3" i="1"/>
  <c r="F4" i="1"/>
  <c r="F5" i="1"/>
  <c r="F6" i="1"/>
  <c r="F7" i="1"/>
  <c r="F8" i="1"/>
  <c r="F9" i="1"/>
  <c r="F10" i="1"/>
  <c r="F11" i="1"/>
  <c r="F3" i="1"/>
  <c r="B3" i="1"/>
  <c r="B5" i="1"/>
  <c r="B6" i="1"/>
  <c r="B7" i="1"/>
  <c r="B8" i="1"/>
  <c r="B9" i="1"/>
  <c r="B10" i="1"/>
  <c r="B11" i="1"/>
  <c r="B4" i="1"/>
  <c r="F3" i="10"/>
  <c r="F4" i="10"/>
  <c r="F5" i="10"/>
  <c r="F6" i="10"/>
  <c r="F7" i="10"/>
  <c r="F8" i="10"/>
  <c r="F9" i="10"/>
  <c r="F10" i="10"/>
  <c r="F11" i="10"/>
  <c r="R11" i="10"/>
  <c r="N11" i="10"/>
  <c r="J11" i="10"/>
  <c r="B11" i="10"/>
  <c r="R10" i="10"/>
  <c r="N10" i="10"/>
  <c r="J10" i="10"/>
  <c r="B10" i="10"/>
  <c r="R9" i="10"/>
  <c r="N9" i="10"/>
  <c r="J9" i="10"/>
  <c r="B9" i="10"/>
  <c r="R8" i="10"/>
  <c r="N8" i="10"/>
  <c r="J8" i="10"/>
  <c r="B8" i="10"/>
  <c r="R7" i="10"/>
  <c r="N7" i="10"/>
  <c r="J7" i="10"/>
  <c r="B7" i="10"/>
  <c r="R6" i="10"/>
  <c r="N6" i="10"/>
  <c r="J6" i="10"/>
  <c r="B6" i="10"/>
  <c r="R5" i="10"/>
  <c r="N5" i="10"/>
  <c r="J5" i="10"/>
  <c r="B5" i="10"/>
  <c r="R4" i="10"/>
  <c r="N4" i="10"/>
  <c r="J4" i="10"/>
  <c r="B4" i="10"/>
  <c r="R3" i="10"/>
  <c r="N3" i="10"/>
  <c r="J3" i="10"/>
  <c r="B3" i="10"/>
  <c r="R11" i="9"/>
  <c r="R10" i="9"/>
  <c r="R9" i="9"/>
  <c r="R8" i="9"/>
  <c r="R7" i="9"/>
  <c r="R6" i="9"/>
  <c r="R5" i="9"/>
  <c r="R4" i="9"/>
  <c r="R3" i="9"/>
  <c r="N11" i="9"/>
  <c r="N10" i="9"/>
  <c r="N9" i="9"/>
  <c r="N8" i="9"/>
  <c r="N7" i="9"/>
  <c r="N6" i="9"/>
  <c r="N5" i="9"/>
  <c r="N4" i="9"/>
  <c r="N3" i="9"/>
  <c r="J11" i="9"/>
  <c r="J10" i="9"/>
  <c r="J9" i="9"/>
  <c r="J8" i="9"/>
  <c r="J7" i="9"/>
  <c r="J6" i="9"/>
  <c r="J5" i="9"/>
  <c r="J4" i="9"/>
  <c r="J3" i="9"/>
  <c r="F11" i="9"/>
  <c r="F10" i="9"/>
  <c r="F9" i="9"/>
  <c r="F8" i="9"/>
  <c r="F7" i="9"/>
  <c r="F6" i="9"/>
  <c r="F5" i="9"/>
  <c r="F4" i="9"/>
  <c r="F3" i="9"/>
  <c r="B5" i="9"/>
  <c r="B6" i="9"/>
  <c r="B7" i="9"/>
  <c r="B8" i="9"/>
  <c r="B9" i="9"/>
  <c r="B10" i="9"/>
  <c r="B11" i="9"/>
  <c r="B3" i="9"/>
  <c r="B4" i="9"/>
  <c r="R4" i="8"/>
  <c r="R5" i="8"/>
  <c r="R6" i="8"/>
  <c r="R7" i="8"/>
  <c r="R8" i="8"/>
  <c r="R9" i="8"/>
  <c r="R10" i="8"/>
  <c r="R11" i="8"/>
  <c r="R3" i="8"/>
  <c r="N4" i="8"/>
  <c r="N5" i="8"/>
  <c r="N6" i="8"/>
  <c r="N7" i="8"/>
  <c r="N8" i="8"/>
  <c r="N9" i="8"/>
  <c r="N10" i="8"/>
  <c r="N11" i="8"/>
  <c r="N3" i="8"/>
  <c r="J5" i="8"/>
  <c r="J6" i="8"/>
  <c r="J7" i="8"/>
  <c r="J8" i="8"/>
  <c r="J9" i="8"/>
  <c r="J10" i="8"/>
  <c r="J11" i="8"/>
  <c r="J4" i="8"/>
  <c r="F5" i="8"/>
  <c r="F6" i="8"/>
  <c r="F7" i="8"/>
  <c r="F8" i="8"/>
  <c r="F9" i="8"/>
  <c r="F10" i="8"/>
  <c r="F11" i="8"/>
  <c r="F4" i="8"/>
  <c r="B5" i="8"/>
  <c r="B6" i="8"/>
  <c r="B7" i="8"/>
  <c r="B8" i="8"/>
  <c r="B9" i="8"/>
  <c r="B10" i="8"/>
  <c r="B11" i="8"/>
  <c r="B4" i="8"/>
  <c r="S6" i="6"/>
  <c r="S7" i="6"/>
  <c r="S8" i="6"/>
  <c r="S9" i="6"/>
  <c r="S10" i="6"/>
  <c r="S11" i="6"/>
  <c r="S12" i="6"/>
  <c r="S5" i="6"/>
  <c r="O6" i="6"/>
  <c r="O7" i="6"/>
  <c r="O8" i="6"/>
  <c r="O9" i="6"/>
  <c r="O10" i="6"/>
  <c r="O11" i="6"/>
  <c r="O12" i="6"/>
  <c r="O5" i="6"/>
  <c r="K6" i="6"/>
  <c r="K7" i="6"/>
  <c r="K8" i="6"/>
  <c r="K9" i="6"/>
  <c r="K10" i="6"/>
  <c r="K11" i="6"/>
  <c r="K12" i="6"/>
  <c r="K5" i="6"/>
  <c r="G6" i="6"/>
  <c r="G7" i="6"/>
  <c r="G8" i="6"/>
  <c r="G9" i="6"/>
  <c r="G10" i="6"/>
  <c r="G11" i="6"/>
  <c r="G12" i="6"/>
  <c r="G5" i="6"/>
  <c r="C6" i="6"/>
  <c r="C7" i="6"/>
  <c r="C8" i="6"/>
  <c r="C9" i="6"/>
  <c r="C10" i="6"/>
  <c r="C11" i="6"/>
  <c r="C12" i="6"/>
  <c r="C5" i="6"/>
  <c r="S6" i="4"/>
  <c r="S7" i="4"/>
  <c r="S8" i="4"/>
  <c r="S9" i="4"/>
  <c r="S10" i="4"/>
  <c r="S11" i="4"/>
  <c r="S12" i="4"/>
  <c r="S5" i="4"/>
  <c r="O6" i="4"/>
  <c r="O7" i="4"/>
  <c r="O8" i="4"/>
  <c r="O9" i="4"/>
  <c r="O10" i="4"/>
  <c r="O11" i="4"/>
  <c r="O12" i="4"/>
  <c r="O5" i="4"/>
  <c r="K6" i="4"/>
  <c r="K7" i="4"/>
  <c r="K8" i="4"/>
  <c r="K9" i="4"/>
  <c r="K10" i="4"/>
  <c r="K11" i="4"/>
  <c r="K12" i="4"/>
  <c r="K5" i="4"/>
  <c r="G6" i="4"/>
  <c r="G7" i="4"/>
  <c r="G8" i="4"/>
  <c r="G9" i="4"/>
  <c r="G10" i="4"/>
  <c r="G11" i="4"/>
  <c r="G12" i="4"/>
  <c r="G5" i="4"/>
  <c r="C6" i="4"/>
  <c r="C7" i="4"/>
  <c r="C8" i="4"/>
  <c r="C9" i="4"/>
  <c r="C10" i="4"/>
  <c r="C11" i="4"/>
  <c r="C12" i="4"/>
  <c r="C5" i="4"/>
  <c r="J3" i="8"/>
  <c r="F3" i="8"/>
  <c r="B3" i="8"/>
  <c r="G36" i="7"/>
  <c r="G35" i="7"/>
  <c r="G34" i="7"/>
  <c r="G33" i="7"/>
  <c r="G32" i="7"/>
  <c r="G31" i="7"/>
  <c r="G30" i="7"/>
  <c r="G29" i="7"/>
  <c r="G28" i="7"/>
  <c r="G24" i="7"/>
  <c r="C24" i="7"/>
  <c r="G23" i="7"/>
  <c r="C23" i="7"/>
  <c r="G22" i="7"/>
  <c r="C22" i="7"/>
  <c r="G21" i="7"/>
  <c r="C21" i="7"/>
  <c r="G20" i="7"/>
  <c r="C20" i="7"/>
  <c r="G19" i="7"/>
  <c r="C19" i="7"/>
  <c r="G18" i="7"/>
  <c r="C18" i="7"/>
  <c r="G17" i="7"/>
  <c r="C17" i="7"/>
  <c r="G16" i="7"/>
  <c r="C16" i="7"/>
  <c r="G12" i="7"/>
  <c r="C12" i="7"/>
  <c r="G11" i="7"/>
  <c r="C11" i="7"/>
  <c r="G10" i="7"/>
  <c r="C10" i="7"/>
  <c r="G9" i="7"/>
  <c r="C9" i="7"/>
  <c r="G8" i="7"/>
  <c r="C8" i="7"/>
  <c r="G7" i="7"/>
  <c r="C7" i="7"/>
  <c r="G6" i="7"/>
  <c r="C6" i="7"/>
  <c r="G5" i="7"/>
  <c r="C5" i="7"/>
  <c r="G4" i="7"/>
  <c r="C4" i="7"/>
  <c r="S4" i="6"/>
  <c r="O4" i="6"/>
  <c r="K4" i="6"/>
  <c r="G4" i="6"/>
  <c r="C4" i="6"/>
  <c r="S4" i="4"/>
  <c r="O4" i="4"/>
  <c r="K4" i="4"/>
  <c r="G4" i="4"/>
  <c r="C4" i="4"/>
  <c r="N11" i="2"/>
  <c r="J11" i="2"/>
  <c r="N10" i="2"/>
  <c r="J10" i="2"/>
  <c r="N9" i="2"/>
  <c r="J9" i="2"/>
  <c r="N8" i="2"/>
  <c r="J8" i="2"/>
  <c r="N7" i="2"/>
  <c r="J7" i="2"/>
  <c r="N6" i="2"/>
  <c r="J6" i="2"/>
  <c r="N5" i="2"/>
  <c r="J5" i="2"/>
  <c r="N4" i="2"/>
  <c r="J4" i="2"/>
  <c r="N3" i="2"/>
  <c r="J3" i="2"/>
  <c r="F11" i="2"/>
  <c r="B11" i="2"/>
  <c r="F10" i="2"/>
  <c r="B10" i="2"/>
  <c r="F9" i="2"/>
  <c r="B9" i="2"/>
  <c r="F8" i="2"/>
  <c r="B8" i="2"/>
  <c r="F7" i="2"/>
  <c r="B7" i="2"/>
  <c r="F6" i="2"/>
  <c r="B6" i="2"/>
  <c r="F5" i="2"/>
  <c r="B5" i="2"/>
  <c r="F4" i="2"/>
  <c r="B4" i="2"/>
  <c r="F3" i="2"/>
  <c r="B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M.Hashem Mirbagheri</author>
  </authors>
  <commentList>
    <comment ref="R13" authorId="0" shapeId="0" xr:uid="{EEDEED90-6822-4A9F-B5BA-824A9C47177D}">
      <text>
        <r>
          <rPr>
            <b/>
            <sz val="9"/>
            <color indexed="81"/>
            <rFont val="Tahoma"/>
            <charset val="178"/>
          </rPr>
          <t>تاثیر ضخامت کاتالیست
ضخامت بیشتر شد</t>
        </r>
      </text>
    </comment>
    <comment ref="R14" authorId="0" shapeId="0" xr:uid="{19BF354A-79E8-4FF8-A6B0-C9F48CE5706E}">
      <text>
        <r>
          <rPr>
            <b/>
            <sz val="9"/>
            <color indexed="81"/>
            <rFont val="Tahoma"/>
            <charset val="178"/>
          </rPr>
          <t>تاثیر ضخامت GDL
ضخامت کمتر شد</t>
        </r>
      </text>
    </comment>
    <comment ref="R15" authorId="0" shapeId="0" xr:uid="{CB93A6AC-512B-4F5A-BF93-4D526220675F}">
      <text>
        <r>
          <rPr>
            <b/>
            <sz val="9"/>
            <color indexed="81"/>
            <rFont val="Tahoma"/>
            <charset val="178"/>
          </rPr>
          <t>تاثیر تخلخل GDL
تخلخل به 0.95 افزایش یافت، از 0.7</t>
        </r>
      </text>
    </comment>
    <comment ref="R16" authorId="0" shapeId="0" xr:uid="{EFB96C30-9038-43F3-90F7-00B6E8D8DC47}">
      <text>
        <r>
          <rPr>
            <b/>
            <sz val="9"/>
            <color indexed="81"/>
            <rFont val="Tahoma"/>
            <charset val="178"/>
          </rPr>
          <t>تاثیر J_ref</t>
        </r>
      </text>
    </comment>
  </commentList>
</comments>
</file>

<file path=xl/sharedStrings.xml><?xml version="1.0" encoding="utf-8"?>
<sst xmlns="http://schemas.openxmlformats.org/spreadsheetml/2006/main" count="497" uniqueCount="89">
  <si>
    <t>I (A)</t>
  </si>
  <si>
    <t>J (A/cm2)</t>
  </si>
  <si>
    <t>Condition:</t>
  </si>
  <si>
    <t>RH</t>
  </si>
  <si>
    <t>P_a</t>
  </si>
  <si>
    <t>flow</t>
  </si>
  <si>
    <t>T_a</t>
  </si>
  <si>
    <t>V (V)</t>
  </si>
  <si>
    <t>Kg/s</t>
  </si>
  <si>
    <t>at t_mem=0.090 mm</t>
  </si>
  <si>
    <t>at t_mem=0.127 mm</t>
  </si>
  <si>
    <t>at t_mem=0.150 mm</t>
  </si>
  <si>
    <t>at t_mem=0.183 mm</t>
  </si>
  <si>
    <t>at t_mem=0.0509 mm</t>
  </si>
  <si>
    <t>bar</t>
  </si>
  <si>
    <t>sigma</t>
  </si>
  <si>
    <t>C_ref</t>
  </si>
  <si>
    <t>V_OC</t>
  </si>
  <si>
    <t>P_c</t>
  </si>
  <si>
    <t>at SVR=1e5</t>
  </si>
  <si>
    <t>at SVR=8e4</t>
  </si>
  <si>
    <t>at SVR=6e4</t>
  </si>
  <si>
    <t>at SVR=4e4</t>
  </si>
  <si>
    <t>at SVR=2e4</t>
  </si>
  <si>
    <t>at J_ref=3000</t>
  </si>
  <si>
    <t>at J_ref=4000</t>
  </si>
  <si>
    <t>at J_ref=5000</t>
  </si>
  <si>
    <t>at J_ref=6000</t>
  </si>
  <si>
    <t>at J_ref=7000</t>
  </si>
  <si>
    <t xml:space="preserve"> J_ref</t>
  </si>
  <si>
    <t>A/m2</t>
  </si>
  <si>
    <t>Surface Volume Ratio</t>
  </si>
  <si>
    <t>1/m</t>
  </si>
  <si>
    <r>
      <t xml:space="preserve">at </t>
    </r>
    <r>
      <rPr>
        <sz val="11"/>
        <color theme="1"/>
        <rFont val="Calibri"/>
        <family val="2"/>
      </rPr>
      <t>ϕ</t>
    </r>
    <r>
      <rPr>
        <sz val="11"/>
        <color theme="1"/>
        <rFont val="Calibri"/>
        <family val="2"/>
        <charset val="178"/>
      </rPr>
      <t>=</t>
    </r>
    <r>
      <rPr>
        <sz val="11"/>
        <color theme="1"/>
        <rFont val="Calibri"/>
        <family val="2"/>
        <charset val="178"/>
        <scheme val="minor"/>
      </rPr>
      <t>0.65</t>
    </r>
  </si>
  <si>
    <r>
      <t xml:space="preserve">at </t>
    </r>
    <r>
      <rPr>
        <sz val="11"/>
        <color theme="1"/>
        <rFont val="Calibri"/>
        <family val="2"/>
      </rPr>
      <t>ϕ</t>
    </r>
    <r>
      <rPr>
        <sz val="11"/>
        <color theme="1"/>
        <rFont val="Calibri"/>
        <family val="2"/>
        <charset val="178"/>
      </rPr>
      <t>=</t>
    </r>
    <r>
      <rPr>
        <sz val="11"/>
        <color theme="1"/>
        <rFont val="Calibri"/>
        <family val="2"/>
        <charset val="178"/>
        <scheme val="minor"/>
      </rPr>
      <t>0.72</t>
    </r>
  </si>
  <si>
    <r>
      <t xml:space="preserve">at </t>
    </r>
    <r>
      <rPr>
        <sz val="11"/>
        <color theme="1"/>
        <rFont val="Calibri"/>
        <family val="2"/>
      </rPr>
      <t>ϕ</t>
    </r>
    <r>
      <rPr>
        <sz val="11"/>
        <color theme="1"/>
        <rFont val="Calibri"/>
        <family val="2"/>
        <charset val="178"/>
      </rPr>
      <t>=</t>
    </r>
    <r>
      <rPr>
        <sz val="11"/>
        <color theme="1"/>
        <rFont val="Calibri"/>
        <family val="2"/>
        <charset val="178"/>
        <scheme val="minor"/>
      </rPr>
      <t>0.78</t>
    </r>
  </si>
  <si>
    <r>
      <t xml:space="preserve">at </t>
    </r>
    <r>
      <rPr>
        <sz val="11"/>
        <color theme="1"/>
        <rFont val="Calibri"/>
        <family val="2"/>
      </rPr>
      <t>ϕ</t>
    </r>
    <r>
      <rPr>
        <sz val="11"/>
        <color theme="1"/>
        <rFont val="Calibri"/>
        <family val="2"/>
        <charset val="178"/>
      </rPr>
      <t>=</t>
    </r>
    <r>
      <rPr>
        <sz val="11"/>
        <color theme="1"/>
        <rFont val="Calibri"/>
        <family val="2"/>
        <charset val="178"/>
        <scheme val="minor"/>
      </rPr>
      <t>0.84</t>
    </r>
  </si>
  <si>
    <r>
      <t xml:space="preserve">at </t>
    </r>
    <r>
      <rPr>
        <sz val="11"/>
        <color theme="1"/>
        <rFont val="Calibri"/>
        <family val="2"/>
      </rPr>
      <t>ϕ</t>
    </r>
    <r>
      <rPr>
        <sz val="11"/>
        <color theme="1"/>
        <rFont val="Calibri"/>
        <family val="2"/>
        <charset val="178"/>
      </rPr>
      <t>=0.90</t>
    </r>
  </si>
  <si>
    <t>m2</t>
  </si>
  <si>
    <t>at m_dot=1.33e-6</t>
  </si>
  <si>
    <t>at m_dot=1.6e-6</t>
  </si>
  <si>
    <t>at m_dot=2e-6</t>
  </si>
  <si>
    <t>at m_dot=2.5e-6</t>
  </si>
  <si>
    <t>at m_dot=3e-6</t>
  </si>
  <si>
    <t>t_cat</t>
  </si>
  <si>
    <t>mm</t>
  </si>
  <si>
    <t>V</t>
  </si>
  <si>
    <t>unit</t>
  </si>
  <si>
    <t>magnitude</t>
  </si>
  <si>
    <t>t_mem</t>
  </si>
  <si>
    <t>t_GDL</t>
  </si>
  <si>
    <t>S/m</t>
  </si>
  <si>
    <t>kmol/m3</t>
  </si>
  <si>
    <t>K</t>
  </si>
  <si>
    <t>at t_cat=0.005 mm</t>
  </si>
  <si>
    <t>at t_cat=0.008 mm</t>
  </si>
  <si>
    <t>at t_cat=0.012 mm</t>
  </si>
  <si>
    <t>at t_cat=0.015 mm</t>
  </si>
  <si>
    <t>SVR</t>
  </si>
  <si>
    <t>μ_a , μ_c of GDL</t>
  </si>
  <si>
    <t>ϕ_a , ϕ_c of GDL</t>
  </si>
  <si>
    <t>μ_a , μ_c of cat</t>
  </si>
  <si>
    <t>ϕ_a , ϕ_c of cat</t>
  </si>
  <si>
    <t>P_c/P_a</t>
  </si>
  <si>
    <t>at T=303 K, σ=6.87, C_ref=0.03802</t>
  </si>
  <si>
    <t>به دلیل وابستگی C_ref و Sigma به دما، مقدار این دو پارامتر ثابت نیست</t>
  </si>
  <si>
    <t>at T=318 K, σ=8.37, C_ref=0.03422</t>
  </si>
  <si>
    <t>at T=333 K, σ=10.016, C_ref=0.02896</t>
  </si>
  <si>
    <t>at T=348 K, σ=11.80, C_ref=0.02131</t>
  </si>
  <si>
    <t>at T=363 K, σ=13.72, C_ref=0.01001</t>
  </si>
  <si>
    <t>sigma (σ)</t>
  </si>
  <si>
    <t>at RH=20% σ=1.247, C_ref=0.03469</t>
  </si>
  <si>
    <t>at RH=40% σ=1.844, C_ref=0.03326</t>
  </si>
  <si>
    <t>at RH=60% σ=2.641, C_ref=0.03183</t>
  </si>
  <si>
    <t>at RH=80% σ=4.933, C_ref=0.03040</t>
  </si>
  <si>
    <t>at RH=100% σ=10.016, C_ref=0.02896</t>
  </si>
  <si>
    <t>at P_c/P_a=2 bar</t>
  </si>
  <si>
    <t>at P_c/P_a=5 bar</t>
  </si>
  <si>
    <t>at P_c/P_a=10 bar</t>
  </si>
  <si>
    <t>at P_c/P_a=20 bar</t>
  </si>
  <si>
    <t>at P_c/P_a=50 bar</t>
  </si>
  <si>
    <t>at t_cat=0.0096 mm</t>
  </si>
  <si>
    <t>at t_GDL=0.1 mm</t>
  </si>
  <si>
    <t>at t_GDL=0.2 mm</t>
  </si>
  <si>
    <t>at t_GDL=0.35 mm</t>
  </si>
  <si>
    <t>at t_GDL=0.74 mm</t>
  </si>
  <si>
    <t>at t_GDL=0.53 mm</t>
  </si>
  <si>
    <t>SEC (kWh/kg H₂)</t>
  </si>
  <si>
    <t>برای مرحله بهینه‌سازی، دو تابع هدف انتخاب شده است. تابع هدف اول Specific Energy Consumption (SEC) با واحد kWh/kg H₂ است که نشان‌دهنده انرژی الکتریکی مصرف‌شده برای فشرده‌سازی یک کیلوگرم هیدروژن می‌باشد. با فرض انتقال فاراده‌ای کامل هیدروژن، SEC از رابطه زیر محاسبه می‌شود:
SEC(kWh/kgH2)=26.58595×V
که در آن V ولتاژ سل بر حسب ولت است.
تابع هدف دوم چگالی جریان (Current Density) است که به‌عنوان شاخص ظرفیت فشرده‌سازی هیدروژن در نظر گرفته شده، زیرا طبق قانون فاراده نرخ انتقال هیدروژن مستقیماً با جریان الکتریکی متناسب است. چگالی جریان از رابطه زیر به دست می‌آید:
J (A/cm2)=AI
	​
که در آن I جریان کل سل (A) و A سطح فعال غشا (cm²) است.
بنابراین در بهینه‌سازی، SEC باید کمینه شود و چگالی جریان باید بیشینه شود تا بهترین مصالحه بین مصرف انرژی و ظرفیت فشرده‌سازی هیدروژن به دست آید.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</si>
</sst>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7" x14ac:knownFonts="1">
    <font>
      <sz val="11"/>
      <color theme="1"/>
      <name val="Calibri"/>
      <family val="2"/>
      <charset val="178"/>
      <scheme val="minor"/>
    </font>
    <font>
      <b/>
      <sz val="11"/>
      <color theme="1"/>
      <name val="Calibri"/>
      <family val="2"/>
      <scheme val="minor"/>
    </font>
    <font>
      <b/>
      <sz val="9"/>
      <color indexed="81"/>
      <name val="Tahoma"/>
      <charset val="178"/>
    </font>
    <font>
      <sz val="11"/>
      <color theme="1"/>
      <name val="Calibri"/>
      <family val="2"/>
    </font>
    <font>
      <sz val="11"/>
      <color theme="1"/>
      <name val="Calibri"/>
      <family val="2"/>
      <charset val="178"/>
    </font>
    <font>
      <sz val="10"/>
      <color theme="1"/>
      <name val="Calibri"/>
      <family val="2"/>
      <charset val="178"/>
      <scheme val="minor"/>
    </font>
    <font>
      <sz val="11"/>
      <color theme="1"/>
      <name val="Calibri"/>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44">
    <xf numFmtId="0" fontId="0" fillId="0" borderId="0" xfId="0"/>
    <xf numFmtId="0" fontId="0" fillId="0" borderId="4" xfId="0" applyBorder="1"/>
    <xf numFmtId="0" fontId="0" fillId="2" borderId="4" xfId="0" applyFill="1" applyBorder="1"/>
    <xf numFmtId="0" fontId="0" fillId="0" borderId="0" xfId="0" applyAlignment="1">
      <alignment horizontal="left" vertical="center"/>
    </xf>
    <xf numFmtId="0" fontId="1" fillId="0" borderId="0" xfId="0" applyFont="1"/>
    <xf numFmtId="0" fontId="0" fillId="3" borderId="4" xfId="0" applyFill="1" applyBorder="1"/>
    <xf numFmtId="11" fontId="0" fillId="0" borderId="0" xfId="0" applyNumberFormat="1"/>
    <xf numFmtId="0" fontId="0" fillId="0" borderId="0" xfId="0" applyAlignment="1">
      <alignment wrapText="1"/>
    </xf>
    <xf numFmtId="0" fontId="0" fillId="0" borderId="0" xfId="0" applyAlignment="1">
      <alignment horizontal="center" vertical="center"/>
    </xf>
    <xf numFmtId="0" fontId="5" fillId="0" borderId="0" xfId="0" applyFont="1" applyAlignment="1">
      <alignment wrapText="1"/>
    </xf>
    <xf numFmtId="0" fontId="0" fillId="0" borderId="0" xfId="0" applyAlignment="1">
      <alignment vertical="center"/>
    </xf>
    <xf numFmtId="0" fontId="0" fillId="0" borderId="4" xfId="0" applyBorder="1" applyAlignment="1">
      <alignment horizontal="center" vertical="center"/>
    </xf>
    <xf numFmtId="11" fontId="0" fillId="0" borderId="4" xfId="0" applyNumberFormat="1" applyBorder="1" applyAlignment="1">
      <alignment horizontal="center" vertical="center"/>
    </xf>
    <xf numFmtId="11" fontId="5" fillId="0" borderId="4" xfId="0" applyNumberFormat="1" applyFont="1" applyBorder="1" applyAlignment="1">
      <alignment horizontal="center" vertical="center" wrapText="1"/>
    </xf>
    <xf numFmtId="0" fontId="5" fillId="4" borderId="4" xfId="0" applyFont="1" applyFill="1" applyBorder="1"/>
    <xf numFmtId="0" fontId="0" fillId="4" borderId="4" xfId="0" applyFill="1" applyBorder="1"/>
    <xf numFmtId="164" fontId="0" fillId="0" borderId="4" xfId="0" applyNumberFormat="1" applyBorder="1"/>
    <xf numFmtId="0" fontId="0" fillId="0" borderId="5" xfId="0" applyBorder="1" applyAlignment="1">
      <alignment vertical="center" wrapText="1"/>
    </xf>
    <xf numFmtId="0" fontId="0" fillId="0" borderId="0" xfId="0" applyAlignment="1">
      <alignment vertical="center" wrapText="1"/>
    </xf>
    <xf numFmtId="0" fontId="6" fillId="0" borderId="4" xfId="0" applyFont="1" applyBorder="1"/>
    <xf numFmtId="0" fontId="0" fillId="5" borderId="4" xfId="0" applyFill="1" applyBorder="1"/>
    <xf numFmtId="0" fontId="0" fillId="0" borderId="4" xfId="0" applyBorder="1" applyAlignment="1">
      <alignment horizontal="left" vertical="center"/>
    </xf>
    <xf numFmtId="0" fontId="0" fillId="6" borderId="4" xfId="0" applyFill="1" applyBorder="1" applyAlignment="1">
      <alignment horizontal="left" vertical="center"/>
    </xf>
    <xf numFmtId="0" fontId="0" fillId="5" borderId="1" xfId="0" applyFill="1" applyBorder="1" applyAlignment="1">
      <alignment horizontal="left" vertical="center"/>
    </xf>
    <xf numFmtId="0" fontId="0" fillId="5" borderId="3" xfId="0" applyFill="1" applyBorder="1" applyAlignment="1">
      <alignment horizontal="left" vertical="center"/>
    </xf>
    <xf numFmtId="0" fontId="5" fillId="0" borderId="4" xfId="0" applyFont="1" applyBorder="1" applyAlignment="1">
      <alignment horizontal="left" vertical="center" wrapText="1"/>
    </xf>
    <xf numFmtId="0" fontId="0" fillId="0" borderId="1" xfId="0" applyBorder="1" applyAlignment="1">
      <alignment horizontal="left" vertical="center"/>
    </xf>
    <xf numFmtId="0" fontId="0" fillId="0" borderId="3" xfId="0" applyBorder="1" applyAlignment="1">
      <alignment horizontal="left" vertical="center"/>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4" borderId="4" xfId="0" applyFill="1" applyBorder="1" applyAlignment="1">
      <alignment horizontal="left" vertical="center"/>
    </xf>
    <xf numFmtId="0" fontId="0" fillId="5" borderId="4" xfId="0" applyFill="1" applyBorder="1" applyAlignment="1">
      <alignment horizontal="left" vertical="center"/>
    </xf>
    <xf numFmtId="0" fontId="0" fillId="0" borderId="5" xfId="0" applyBorder="1" applyAlignment="1">
      <alignment horizontal="center" vertical="center" wrapText="1"/>
    </xf>
    <xf numFmtId="0" fontId="0" fillId="0" borderId="0" xfId="0" applyAlignment="1">
      <alignment horizontal="center" vertical="center" wrapText="1"/>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5" fillId="6" borderId="4" xfId="0" applyFont="1" applyFill="1" applyBorder="1" applyAlignment="1">
      <alignment horizontal="left" vertical="center" wrapText="1"/>
    </xf>
    <xf numFmtId="0" fontId="0" fillId="0" borderId="0" xfId="0" applyAlignment="1">
      <alignment horizontal="left" vertical="center"/>
    </xf>
    <xf numFmtId="0" fontId="5" fillId="5" borderId="4" xfId="0" applyFont="1" applyFill="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52128192713775"/>
          <c:y val="3.3639143730886847E-2"/>
          <c:w val="0.84706203795722945"/>
          <c:h val="0.83057092634062946"/>
        </c:manualLayout>
      </c:layout>
      <c:scatterChart>
        <c:scatterStyle val="lineMarker"/>
        <c:varyColors val="0"/>
        <c:ser>
          <c:idx val="0"/>
          <c:order val="0"/>
          <c:tx>
            <c:v>T=303 K</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Temperature!$B$3:$B$11</c:f>
              <c:numCache>
                <c:formatCode>General</c:formatCode>
                <c:ptCount val="9"/>
                <c:pt idx="0">
                  <c:v>0</c:v>
                </c:pt>
                <c:pt idx="1">
                  <c:v>0.10732653386454183</c:v>
                </c:pt>
                <c:pt idx="2">
                  <c:v>0.37896992031872512</c:v>
                </c:pt>
                <c:pt idx="3">
                  <c:v>0.65857649402390439</c:v>
                </c:pt>
                <c:pt idx="4">
                  <c:v>0.95046015936254968</c:v>
                </c:pt>
                <c:pt idx="5">
                  <c:v>1.2573474103585656</c:v>
                </c:pt>
                <c:pt idx="6">
                  <c:v>1.5805115537848604</c:v>
                </c:pt>
                <c:pt idx="7">
                  <c:v>1.9201414342629479</c:v>
                </c:pt>
                <c:pt idx="8">
                  <c:v>2.275733466135458</c:v>
                </c:pt>
              </c:numCache>
            </c:numRef>
          </c:xVal>
          <c:yVal>
            <c:numRef>
              <c:f>Temperature!$C$3:$C$11</c:f>
              <c:numCache>
                <c:formatCode>General</c:formatCode>
                <c:ptCount val="9"/>
                <c:pt idx="0">
                  <c:v>3.006E-2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ADDC-410F-92C6-BFE7101A2B07}"/>
            </c:ext>
          </c:extLst>
        </c:ser>
        <c:ser>
          <c:idx val="1"/>
          <c:order val="1"/>
          <c:tx>
            <c:v>T=318 K</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Temperature!$F$3:$F$11</c:f>
              <c:numCache>
                <c:formatCode>General</c:formatCode>
                <c:ptCount val="9"/>
                <c:pt idx="0">
                  <c:v>0</c:v>
                </c:pt>
                <c:pt idx="1">
                  <c:v>0.12969258964143426</c:v>
                </c:pt>
                <c:pt idx="2">
                  <c:v>0.48307330677290833</c:v>
                </c:pt>
                <c:pt idx="3">
                  <c:v>0.84277848605577677</c:v>
                </c:pt>
                <c:pt idx="4">
                  <c:v>1.2125968127490039</c:v>
                </c:pt>
                <c:pt idx="5">
                  <c:v>1.5952812749003982</c:v>
                </c:pt>
                <c:pt idx="6">
                  <c:v>1.9925298804780875</c:v>
                </c:pt>
                <c:pt idx="7">
                  <c:v>2.4051390438247009</c:v>
                </c:pt>
                <c:pt idx="8">
                  <c:v>2.8332235059760955</c:v>
                </c:pt>
              </c:numCache>
            </c:numRef>
          </c:xVal>
          <c:yVal>
            <c:numRef>
              <c:f>Temperature!$G$3:$G$11</c:f>
              <c:numCache>
                <c:formatCode>General</c:formatCode>
                <c:ptCount val="9"/>
                <c:pt idx="0">
                  <c:v>3.1550000000000002E-2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1-ADDC-410F-92C6-BFE7101A2B07}"/>
            </c:ext>
          </c:extLst>
        </c:ser>
        <c:ser>
          <c:idx val="2"/>
          <c:order val="2"/>
          <c:tx>
            <c:v>T=333 K</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Temperature!$J$3:$J$11</c:f>
              <c:numCache>
                <c:formatCode>General</c:formatCode>
                <c:ptCount val="9"/>
                <c:pt idx="0">
                  <c:v>0</c:v>
                </c:pt>
                <c:pt idx="1">
                  <c:v>0.15055689243027887</c:v>
                </c:pt>
                <c:pt idx="2">
                  <c:v>0.59586733067729081</c:v>
                </c:pt>
                <c:pt idx="3">
                  <c:v>1.0461784860557768</c:v>
                </c:pt>
                <c:pt idx="4">
                  <c:v>1.5047115537848603</c:v>
                </c:pt>
                <c:pt idx="5">
                  <c:v>1.9740254980079681</c:v>
                </c:pt>
                <c:pt idx="6">
                  <c:v>2.455950996015936</c:v>
                </c:pt>
                <c:pt idx="7">
                  <c:v>2.951633466135458</c:v>
                </c:pt>
                <c:pt idx="8">
                  <c:v>3.4616366533864538</c:v>
                </c:pt>
              </c:numCache>
            </c:numRef>
          </c:xVal>
          <c:yVal>
            <c:numRef>
              <c:f>Temperature!$K$3:$K$11</c:f>
              <c:numCache>
                <c:formatCode>General</c:formatCode>
                <c:ptCount val="9"/>
                <c:pt idx="0">
                  <c:v>3.304E-2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2-ADDC-410F-92C6-BFE7101A2B07}"/>
            </c:ext>
          </c:extLst>
        </c:ser>
        <c:ser>
          <c:idx val="3"/>
          <c:order val="3"/>
          <c:tx>
            <c:v>T=348 K</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Temperature!$N$3:$N$11</c:f>
              <c:numCache>
                <c:formatCode>General</c:formatCode>
                <c:ptCount val="9"/>
                <c:pt idx="0">
                  <c:v>0</c:v>
                </c:pt>
                <c:pt idx="1">
                  <c:v>0.17013127490039839</c:v>
                </c:pt>
                <c:pt idx="2">
                  <c:v>0.72079482071713141</c:v>
                </c:pt>
                <c:pt idx="3">
                  <c:v>1.27552390438247</c:v>
                </c:pt>
                <c:pt idx="4">
                  <c:v>1.8370426294820714</c:v>
                </c:pt>
                <c:pt idx="5">
                  <c:v>2.4076039840637451</c:v>
                </c:pt>
                <c:pt idx="6">
                  <c:v>2.9889235059760955</c:v>
                </c:pt>
                <c:pt idx="7">
                  <c:v>3.58219203187251</c:v>
                </c:pt>
                <c:pt idx="8">
                  <c:v>4.1881354581673307</c:v>
                </c:pt>
              </c:numCache>
            </c:numRef>
          </c:xVal>
          <c:yVal>
            <c:numRef>
              <c:f>Temperature!$O$3:$O$11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3-ADDC-410F-92C6-BFE7101A2B07}"/>
            </c:ext>
          </c:extLst>
        </c:ser>
        <c:ser>
          <c:idx val="4"/>
          <c:order val="4"/>
          <c:tx>
            <c:v>T=363 K</c:v>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Temperature!$R$3:$R$11</c:f>
              <c:numCache>
                <c:formatCode>General</c:formatCode>
                <c:ptCount val="9"/>
                <c:pt idx="0">
                  <c:v>0</c:v>
                </c:pt>
                <c:pt idx="1">
                  <c:v>0.19087382470119521</c:v>
                </c:pt>
                <c:pt idx="2">
                  <c:v>0.87404661354581659</c:v>
                </c:pt>
                <c:pt idx="3">
                  <c:v>1.5608290836653387</c:v>
                </c:pt>
                <c:pt idx="4">
                  <c:v>2.2536565737051792</c:v>
                </c:pt>
                <c:pt idx="5">
                  <c:v>2.9545091633466134</c:v>
                </c:pt>
                <c:pt idx="6">
                  <c:v>3.664849003984064</c:v>
                </c:pt>
                <c:pt idx="7">
                  <c:v>4.3856414342629479</c:v>
                </c:pt>
                <c:pt idx="8">
                  <c:v>5.1174302788844619</c:v>
                </c:pt>
              </c:numCache>
            </c:numRef>
          </c:xVal>
          <c:yVal>
            <c:numRef>
              <c:f>Temperature!$S$3:$S$11</c:f>
              <c:numCache>
                <c:formatCode>General</c:formatCode>
                <c:ptCount val="9"/>
                <c:pt idx="0">
                  <c:v>3.601E-2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0FB3-4493-BBAB-761094D2824B}"/>
            </c:ext>
          </c:extLst>
        </c:ser>
        <c:dLbls>
          <c:showLegendKey val="0"/>
          <c:showVal val="0"/>
          <c:showCatName val="0"/>
          <c:showSerName val="0"/>
          <c:showPercent val="0"/>
          <c:showBubbleSize val="0"/>
        </c:dLbls>
        <c:axId val="1678871504"/>
        <c:axId val="1678874864"/>
      </c:scatterChart>
      <c:valAx>
        <c:axId val="167887150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a:t>Current Density (A/cm2)</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1678874864"/>
        <c:crosses val="autoZero"/>
        <c:crossBetween val="midCat"/>
      </c:valAx>
      <c:valAx>
        <c:axId val="1678874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a:t>Cell Voltage (V)</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1678871504"/>
        <c:crosses val="autoZero"/>
        <c:crossBetween val="midCat"/>
      </c:valAx>
      <c:spPr>
        <a:noFill/>
        <a:ln>
          <a:noFill/>
        </a:ln>
        <a:effectLst/>
      </c:spPr>
    </c:plotArea>
    <c:legend>
      <c:legendPos val="r"/>
      <c:layout>
        <c:manualLayout>
          <c:xMode val="edge"/>
          <c:yMode val="edge"/>
          <c:x val="0.10893832165368769"/>
          <c:y val="4.8164415227913052E-2"/>
          <c:w val="0.12530536798627173"/>
          <c:h val="0.35044306388306967"/>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400" b="1"/>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905357693277667E-2"/>
          <c:y val="2.8556593977154723E-2"/>
          <c:w val="0.8782481482519312"/>
          <c:h val="0.8431897531500151"/>
        </c:manualLayout>
      </c:layout>
      <c:scatterChart>
        <c:scatterStyle val="lineMarker"/>
        <c:varyColors val="0"/>
        <c:ser>
          <c:idx val="0"/>
          <c:order val="0"/>
          <c:tx>
            <c:v>RH=20%</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'Relative Humidity'!$B$3:$B$11</c:f>
              <c:numCache>
                <c:formatCode>General</c:formatCode>
                <c:ptCount val="9"/>
                <c:pt idx="0">
                  <c:v>0</c:v>
                </c:pt>
                <c:pt idx="1">
                  <c:v>3.5885346613545817E-2</c:v>
                </c:pt>
                <c:pt idx="2">
                  <c:v>0.14168529880478087</c:v>
                </c:pt>
                <c:pt idx="3">
                  <c:v>0.24750557768924303</c:v>
                </c:pt>
                <c:pt idx="4">
                  <c:v>0.35336087649402387</c:v>
                </c:pt>
                <c:pt idx="5">
                  <c:v>0.4592653386454183</c:v>
                </c:pt>
                <c:pt idx="6">
                  <c:v>0.56523306772908366</c:v>
                </c:pt>
                <c:pt idx="7">
                  <c:v>0.67127649402390432</c:v>
                </c:pt>
                <c:pt idx="8">
                  <c:v>0.77740916334661347</c:v>
                </c:pt>
              </c:numCache>
            </c:numRef>
          </c:xVal>
          <c:yVal>
            <c:numRef>
              <c:f>'Relative Humidity'!$C$3:$C$11</c:f>
              <c:numCache>
                <c:formatCode>General</c:formatCode>
                <c:ptCount val="9"/>
                <c:pt idx="0">
                  <c:v>3.304E-2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7505-4A62-B04B-A506E178E1BF}"/>
            </c:ext>
          </c:extLst>
        </c:ser>
        <c:ser>
          <c:idx val="1"/>
          <c:order val="1"/>
          <c:tx>
            <c:v>RH=40%</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'Relative Humidity'!$F$3:$F$11</c:f>
              <c:numCache>
                <c:formatCode>General</c:formatCode>
                <c:ptCount val="9"/>
                <c:pt idx="0">
                  <c:v>0</c:v>
                </c:pt>
                <c:pt idx="1">
                  <c:v>4.989549800796813E-2</c:v>
                </c:pt>
                <c:pt idx="2">
                  <c:v>0.19701378486055773</c:v>
                </c:pt>
                <c:pt idx="3">
                  <c:v>0.34420398406374497</c:v>
                </c:pt>
                <c:pt idx="4">
                  <c:v>0.49151752988047803</c:v>
                </c:pt>
                <c:pt idx="5">
                  <c:v>0.63900358565737037</c:v>
                </c:pt>
                <c:pt idx="6">
                  <c:v>0.78670836653386444</c:v>
                </c:pt>
                <c:pt idx="7">
                  <c:v>0.93467450199203173</c:v>
                </c:pt>
                <c:pt idx="8">
                  <c:v>1.0829406374501991</c:v>
                </c:pt>
              </c:numCache>
            </c:numRef>
          </c:xVal>
          <c:yVal>
            <c:numRef>
              <c:f>'Relative Humidity'!$G$3:$G$11</c:f>
              <c:numCache>
                <c:formatCode>General</c:formatCode>
                <c:ptCount val="9"/>
                <c:pt idx="0">
                  <c:v>3.304E-2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1-7505-4A62-B04B-A506E178E1BF}"/>
            </c:ext>
          </c:extLst>
        </c:ser>
        <c:ser>
          <c:idx val="2"/>
          <c:order val="2"/>
          <c:tx>
            <c:v>RH=60%</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'Relative Humidity'!$J$3:$J$11</c:f>
              <c:numCache>
                <c:formatCode>General</c:formatCode>
                <c:ptCount val="9"/>
                <c:pt idx="0">
                  <c:v>0</c:v>
                </c:pt>
                <c:pt idx="1">
                  <c:v>6.6262151394422306E-2</c:v>
                </c:pt>
                <c:pt idx="2">
                  <c:v>0.26167135458167329</c:v>
                </c:pt>
                <c:pt idx="3">
                  <c:v>0.45729243027888444</c:v>
                </c:pt>
                <c:pt idx="4">
                  <c:v>0.65327490039840641</c:v>
                </c:pt>
                <c:pt idx="5">
                  <c:v>0.84975856573705166</c:v>
                </c:pt>
                <c:pt idx="6">
                  <c:v>1.0468697211155378</c:v>
                </c:pt>
                <c:pt idx="7">
                  <c:v>1.2447187250996015</c:v>
                </c:pt>
                <c:pt idx="8">
                  <c:v>1.4434</c:v>
                </c:pt>
              </c:numCache>
            </c:numRef>
          </c:xVal>
          <c:yVal>
            <c:numRef>
              <c:f>'Relative Humidity'!$K$3:$K$11</c:f>
              <c:numCache>
                <c:formatCode>General</c:formatCode>
                <c:ptCount val="9"/>
                <c:pt idx="0">
                  <c:v>3.304E-2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2-7505-4A62-B04B-A506E178E1BF}"/>
            </c:ext>
          </c:extLst>
        </c:ser>
        <c:ser>
          <c:idx val="3"/>
          <c:order val="3"/>
          <c:tx>
            <c:v>RH=80%</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'Relative Humidity'!$N$3:$N$11</c:f>
              <c:numCache>
                <c:formatCode>General</c:formatCode>
                <c:ptCount val="9"/>
                <c:pt idx="0">
                  <c:v>0</c:v>
                </c:pt>
                <c:pt idx="1">
                  <c:v>0.10232079681274901</c:v>
                </c:pt>
                <c:pt idx="2">
                  <c:v>0.404300796812749</c:v>
                </c:pt>
                <c:pt idx="3">
                  <c:v>0.70741553784860545</c:v>
                </c:pt>
                <c:pt idx="4">
                  <c:v>1.0124354581673307</c:v>
                </c:pt>
                <c:pt idx="5">
                  <c:v>1.3200318725099602</c:v>
                </c:pt>
                <c:pt idx="6">
                  <c:v>1.6307533864541832</c:v>
                </c:pt>
                <c:pt idx="7">
                  <c:v>1.945020717131474</c:v>
                </c:pt>
                <c:pt idx="8">
                  <c:v>2.2631286852589638</c:v>
                </c:pt>
              </c:numCache>
            </c:numRef>
          </c:xVal>
          <c:yVal>
            <c:numRef>
              <c:f>'Relative Humidity'!$O$3:$O$11</c:f>
              <c:numCache>
                <c:formatCode>General</c:formatCode>
                <c:ptCount val="9"/>
                <c:pt idx="0">
                  <c:v>3.304E-2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3-7505-4A62-B04B-A506E178E1BF}"/>
            </c:ext>
          </c:extLst>
        </c:ser>
        <c:ser>
          <c:idx val="4"/>
          <c:order val="4"/>
          <c:tx>
            <c:v>RH=100%</c:v>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'Relative Humidity'!$R$3:$R$11</c:f>
              <c:numCache>
                <c:formatCode>General</c:formatCode>
                <c:ptCount val="9"/>
                <c:pt idx="0">
                  <c:v>0</c:v>
                </c:pt>
                <c:pt idx="1">
                  <c:v>0.15055689243027887</c:v>
                </c:pt>
                <c:pt idx="2">
                  <c:v>0.59586733067729081</c:v>
                </c:pt>
                <c:pt idx="3">
                  <c:v>1.0461784860557768</c:v>
                </c:pt>
                <c:pt idx="4">
                  <c:v>1.5047115537848603</c:v>
                </c:pt>
                <c:pt idx="5">
                  <c:v>1.9740254980079681</c:v>
                </c:pt>
                <c:pt idx="6">
                  <c:v>2.455950996015936</c:v>
                </c:pt>
                <c:pt idx="7">
                  <c:v>2.951633466135458</c:v>
                </c:pt>
                <c:pt idx="8">
                  <c:v>3.4616366533864538</c:v>
                </c:pt>
              </c:numCache>
            </c:numRef>
          </c:xVal>
          <c:yVal>
            <c:numRef>
              <c:f>'Relative Humidity'!$S$3:$S$11</c:f>
              <c:numCache>
                <c:formatCode>General</c:formatCode>
                <c:ptCount val="9"/>
                <c:pt idx="0">
                  <c:v>3.304E-2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4021-4BCA-9B46-A32D17114813}"/>
            </c:ext>
          </c:extLst>
        </c:ser>
        <c:dLbls>
          <c:showLegendKey val="0"/>
          <c:showVal val="0"/>
          <c:showCatName val="0"/>
          <c:showSerName val="0"/>
          <c:showPercent val="0"/>
          <c:showBubbleSize val="0"/>
        </c:dLbls>
        <c:axId val="2112134256"/>
        <c:axId val="2112127056"/>
      </c:scatterChart>
      <c:valAx>
        <c:axId val="211213425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a:t>Current Density (A/cm2)</a:t>
                </a:r>
              </a:p>
            </c:rich>
          </c:tx>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2112127056"/>
        <c:crosses val="autoZero"/>
        <c:crossBetween val="midCat"/>
      </c:valAx>
      <c:valAx>
        <c:axId val="21121270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a:t>Cell Voltage (V)</a:t>
                </a:r>
              </a:p>
            </c:rich>
          </c:tx>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2112134256"/>
        <c:crosses val="autoZero"/>
        <c:crossBetween val="midCat"/>
      </c:valAx>
      <c:spPr>
        <a:noFill/>
        <a:ln>
          <a:noFill/>
        </a:ln>
        <a:effectLst/>
      </c:spPr>
    </c:plotArea>
    <c:legend>
      <c:legendPos val="r"/>
      <c:layout>
        <c:manualLayout>
          <c:xMode val="edge"/>
          <c:yMode val="edge"/>
          <c:x val="0.77214825758720462"/>
          <c:y val="0.41948010808993702"/>
          <c:w val="0.18953925799310675"/>
          <c:h val="0.4063987691193773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b="1"/>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071961017238875E-2"/>
          <c:y val="2.8467908902691512E-2"/>
          <c:w val="0.88628852349762954"/>
          <c:h val="0.85661670008640223"/>
        </c:manualLayout>
      </c:layout>
      <c:scatterChart>
        <c:scatterStyle val="lineMarker"/>
        <c:varyColors val="0"/>
        <c:ser>
          <c:idx val="0"/>
          <c:order val="0"/>
          <c:tx>
            <c:v>P_c/P_a=2</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'Pressure ratio'!$B$3:$B$11</c:f>
              <c:numCache>
                <c:formatCode>General</c:formatCode>
                <c:ptCount val="9"/>
                <c:pt idx="0">
                  <c:v>0</c:v>
                </c:pt>
                <c:pt idx="1">
                  <c:v>0.34079891891891895</c:v>
                </c:pt>
                <c:pt idx="2">
                  <c:v>0.76916949806949808</c:v>
                </c:pt>
                <c:pt idx="3">
                  <c:v>1.2040540540540541</c:v>
                </c:pt>
                <c:pt idx="4">
                  <c:v>1.6483745173745175</c:v>
                </c:pt>
                <c:pt idx="5">
                  <c:v>2.1043501930501933</c:v>
                </c:pt>
                <c:pt idx="6">
                  <c:v>2.5734818532818537</c:v>
                </c:pt>
                <c:pt idx="7">
                  <c:v>3.056623166023166</c:v>
                </c:pt>
                <c:pt idx="8">
                  <c:v>3.5540996138996142</c:v>
                </c:pt>
              </c:numCache>
            </c:numRef>
          </c:xVal>
          <c:yVal>
            <c:numRef>
              <c:f>'Pressure ratio'!$C$3:$C$11</c:f>
              <c:numCache>
                <c:formatCode>General</c:formatCode>
                <c:ptCount val="9"/>
                <c:pt idx="0">
                  <c:v>9.9450000000000007E-3</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A813-4966-BF50-60C13C8FF089}"/>
            </c:ext>
          </c:extLst>
        </c:ser>
        <c:ser>
          <c:idx val="1"/>
          <c:order val="1"/>
          <c:tx>
            <c:v>P_c/P_a=5</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'Pressure ratio'!$F$3:$F$11</c:f>
              <c:numCache>
                <c:formatCode>General</c:formatCode>
                <c:ptCount val="9"/>
                <c:pt idx="0">
                  <c:v>0</c:v>
                </c:pt>
                <c:pt idx="1">
                  <c:v>0.22883528957528959</c:v>
                </c:pt>
                <c:pt idx="2">
                  <c:v>0.65605366795366804</c:v>
                </c:pt>
                <c:pt idx="3">
                  <c:v>1.0889162162162163</c:v>
                </c:pt>
                <c:pt idx="4">
                  <c:v>1.530510810810811</c:v>
                </c:pt>
                <c:pt idx="5">
                  <c:v>1.9832482625482626</c:v>
                </c:pt>
                <c:pt idx="6">
                  <c:v>2.4488142857142856</c:v>
                </c:pt>
                <c:pt idx="7">
                  <c:v>2.9282216216216219</c:v>
                </c:pt>
                <c:pt idx="8">
                  <c:v>3.4219216216216219</c:v>
                </c:pt>
              </c:numCache>
            </c:numRef>
          </c:xVal>
          <c:yVal>
            <c:numRef>
              <c:f>'Pressure ratio'!$G$3:$G$11</c:f>
              <c:numCache>
                <c:formatCode>General</c:formatCode>
                <c:ptCount val="9"/>
                <c:pt idx="0">
                  <c:v>2.3089999999999999E-2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1-A813-4966-BF50-60C13C8FF089}"/>
            </c:ext>
          </c:extLst>
        </c:ser>
        <c:ser>
          <c:idx val="2"/>
          <c:order val="2"/>
          <c:tx>
            <c:v>P_c/P_a=10</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'Pressure ratio'!$J$3:$J$11</c:f>
              <c:numCache>
                <c:formatCode>General</c:formatCode>
                <c:ptCount val="9"/>
                <c:pt idx="0">
                  <c:v>0</c:v>
                </c:pt>
                <c:pt idx="1">
                  <c:v>0.14418451737451737</c:v>
                </c:pt>
                <c:pt idx="2">
                  <c:v>0.57069575289575292</c:v>
                </c:pt>
                <c:pt idx="3">
                  <c:v>1.0021698841698843</c:v>
                </c:pt>
                <c:pt idx="4">
                  <c:v>1.441811583011583</c:v>
                </c:pt>
                <c:pt idx="5">
                  <c:v>1.8921749034749038</c:v>
                </c:pt>
                <c:pt idx="6">
                  <c:v>2.3550868725868725</c:v>
                </c:pt>
                <c:pt idx="7">
                  <c:v>2.8316876447876451</c:v>
                </c:pt>
                <c:pt idx="8">
                  <c:v>3.3225308880308884</c:v>
                </c:pt>
              </c:numCache>
            </c:numRef>
          </c:xVal>
          <c:yVal>
            <c:numRef>
              <c:f>'Pressure ratio'!$K$3:$K$11</c:f>
              <c:numCache>
                <c:formatCode>General</c:formatCode>
                <c:ptCount val="9"/>
                <c:pt idx="0">
                  <c:v>3.304E-2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2-A813-4966-BF50-60C13C8FF089}"/>
            </c:ext>
          </c:extLst>
        </c:ser>
        <c:ser>
          <c:idx val="3"/>
          <c:order val="3"/>
          <c:tx>
            <c:v>P_c/P_a=20</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'Pressure ratio'!$N$3:$N$11</c:f>
              <c:numCache>
                <c:formatCode>General</c:formatCode>
                <c:ptCount val="9"/>
                <c:pt idx="0">
                  <c:v>0</c:v>
                </c:pt>
                <c:pt idx="1">
                  <c:v>5.9671196911196919E-2</c:v>
                </c:pt>
                <c:pt idx="2">
                  <c:v>0.48562162162162165</c:v>
                </c:pt>
                <c:pt idx="3">
                  <c:v>0.91583590733590736</c:v>
                </c:pt>
                <c:pt idx="4">
                  <c:v>1.3536281853281855</c:v>
                </c:pt>
                <c:pt idx="5">
                  <c:v>1.8016911196911198</c:v>
                </c:pt>
                <c:pt idx="6">
                  <c:v>2.2619969111969116</c:v>
                </c:pt>
                <c:pt idx="7">
                  <c:v>2.7358154440154441</c:v>
                </c:pt>
                <c:pt idx="8">
                  <c:v>3.2238069498069502</c:v>
                </c:pt>
              </c:numCache>
            </c:numRef>
          </c:xVal>
          <c:yVal>
            <c:numRef>
              <c:f>'Pressure ratio'!$O$3:$O$11</c:f>
              <c:numCache>
                <c:formatCode>General</c:formatCode>
                <c:ptCount val="9"/>
                <c:pt idx="0">
                  <c:v>4.2979999999999997E-2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3-A813-4966-BF50-60C13C8FF089}"/>
            </c:ext>
          </c:extLst>
        </c:ser>
        <c:ser>
          <c:idx val="4"/>
          <c:order val="4"/>
          <c:tx>
            <c:v>P_c/P_a=50</c:v>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'Pressure ratio'!$R$3:$R$11</c:f>
              <c:numCache>
                <c:formatCode>General</c:formatCode>
                <c:ptCount val="9"/>
                <c:pt idx="0">
                  <c:v>0</c:v>
                </c:pt>
                <c:pt idx="1">
                  <c:v>0.1179080308880309</c:v>
                </c:pt>
                <c:pt idx="2">
                  <c:v>0.37333007722007727</c:v>
                </c:pt>
                <c:pt idx="3">
                  <c:v>0.80208069498069512</c:v>
                </c:pt>
                <c:pt idx="4">
                  <c:v>1.2375907335907337</c:v>
                </c:pt>
                <c:pt idx="5">
                  <c:v>1.6827312741312743</c:v>
                </c:pt>
                <c:pt idx="6">
                  <c:v>2.1396667953667956</c:v>
                </c:pt>
                <c:pt idx="7">
                  <c:v>2.6098447876447879</c:v>
                </c:pt>
                <c:pt idx="8">
                  <c:v>3.0940745173745174</c:v>
                </c:pt>
              </c:numCache>
            </c:numRef>
          </c:xVal>
          <c:yVal>
            <c:numRef>
              <c:f>'Pressure ratio'!$S$3:$S$11</c:f>
              <c:numCache>
                <c:formatCode>General</c:formatCode>
                <c:ptCount val="9"/>
                <c:pt idx="0">
                  <c:v>5.6129999999999999E-2</c:v>
                </c:pt>
                <c:pt idx="1">
                  <c:v>7.0000000000000007E-2</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3FB1-460F-902E-9AE01E3E9E16}"/>
            </c:ext>
          </c:extLst>
        </c:ser>
        <c:dLbls>
          <c:showLegendKey val="0"/>
          <c:showVal val="0"/>
          <c:showCatName val="0"/>
          <c:showSerName val="0"/>
          <c:showPercent val="0"/>
          <c:showBubbleSize val="0"/>
        </c:dLbls>
        <c:axId val="725250336"/>
        <c:axId val="725250816"/>
      </c:scatterChart>
      <c:valAx>
        <c:axId val="725250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a:t>Current Density (A/cm2)</a:t>
                </a:r>
              </a:p>
            </c:rich>
          </c:tx>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725250816"/>
        <c:crosses val="autoZero"/>
        <c:crossBetween val="midCat"/>
      </c:valAx>
      <c:valAx>
        <c:axId val="725250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r>
                  <a:rPr lang="en-US"/>
                  <a:t>Cell Voltage (V)</a:t>
                </a:r>
              </a:p>
            </c:rich>
          </c:tx>
          <c:overlay val="0"/>
          <c:spPr>
            <a:noFill/>
            <a:ln>
              <a:noFill/>
            </a:ln>
            <a:effectLst/>
          </c:spPr>
          <c:txPr>
            <a:bodyPr rot="-54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725250336"/>
        <c:crosses val="autoZero"/>
        <c:crossBetween val="midCat"/>
      </c:valAx>
      <c:spPr>
        <a:noFill/>
        <a:ln>
          <a:noFill/>
        </a:ln>
        <a:effectLst/>
      </c:spPr>
    </c:plotArea>
    <c:legend>
      <c:legendPos val="r"/>
      <c:layout>
        <c:manualLayout>
          <c:xMode val="edge"/>
          <c:yMode val="edge"/>
          <c:x val="0.1260510047538369"/>
          <c:y val="6.8451769615754554E-2"/>
          <c:w val="0.16633701393261538"/>
          <c:h val="0.38863117653771539"/>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50" b="1"/>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0.0509</c:v>
          </c:tx>
          <c:spPr>
            <a:ln w="19050" cap="rnd">
              <a:solidFill>
                <a:schemeClr val="accent1"/>
              </a:solidFill>
              <a:round/>
            </a:ln>
            <a:effectLst/>
          </c:spPr>
          <c:marker>
            <c:symbol val="none"/>
          </c:marker>
          <c:xVal>
            <c:numRef>
              <c:f>'Membrane thickness'!$C$4:$C$12</c:f>
              <c:numCache>
                <c:formatCode>General</c:formatCode>
                <c:ptCount val="9"/>
                <c:pt idx="0">
                  <c:v>0</c:v>
                </c:pt>
                <c:pt idx="1">
                  <c:v>0.17013127490039839</c:v>
                </c:pt>
                <c:pt idx="2">
                  <c:v>0.72079482071713141</c:v>
                </c:pt>
                <c:pt idx="3">
                  <c:v>1.27552390438247</c:v>
                </c:pt>
                <c:pt idx="4">
                  <c:v>1.8370426294820714</c:v>
                </c:pt>
                <c:pt idx="5">
                  <c:v>2.4076039840637451</c:v>
                </c:pt>
                <c:pt idx="6">
                  <c:v>2.9889235059760955</c:v>
                </c:pt>
                <c:pt idx="7">
                  <c:v>3.58219203187251</c:v>
                </c:pt>
                <c:pt idx="8">
                  <c:v>4.1881354581673307</c:v>
                </c:pt>
              </c:numCache>
            </c:numRef>
          </c:xVal>
          <c:yVal>
            <c:numRef>
              <c:f>'Membrane thickness'!$D$4:$D$12</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1B2B-43B6-BCAF-E822217170B2}"/>
            </c:ext>
          </c:extLst>
        </c:ser>
        <c:ser>
          <c:idx val="1"/>
          <c:order val="1"/>
          <c:tx>
            <c:v>90</c:v>
          </c:tx>
          <c:spPr>
            <a:ln w="19050" cap="rnd">
              <a:solidFill>
                <a:schemeClr val="accent2"/>
              </a:solidFill>
              <a:round/>
            </a:ln>
            <a:effectLst/>
          </c:spPr>
          <c:marker>
            <c:symbol val="none"/>
          </c:marker>
          <c:xVal>
            <c:numRef>
              <c:f>'Membrane thickness'!$G$4:$G$12</c:f>
              <c:numCache>
                <c:formatCode>General</c:formatCode>
                <c:ptCount val="9"/>
                <c:pt idx="0">
                  <c:v>0</c:v>
                </c:pt>
                <c:pt idx="1">
                  <c:v>0.12462486055776892</c:v>
                </c:pt>
                <c:pt idx="2">
                  <c:v>0.52749402390438249</c:v>
                </c:pt>
                <c:pt idx="3">
                  <c:v>0.93155258964143417</c:v>
                </c:pt>
                <c:pt idx="4">
                  <c:v>1.3376274900398406</c:v>
                </c:pt>
                <c:pt idx="5">
                  <c:v>1.7464498007968126</c:v>
                </c:pt>
                <c:pt idx="6">
                  <c:v>2.1586330677290837</c:v>
                </c:pt>
                <c:pt idx="7">
                  <c:v>2.5746633466135456</c:v>
                </c:pt>
                <c:pt idx="8">
                  <c:v>2.9949023904382468</c:v>
                </c:pt>
              </c:numCache>
            </c:numRef>
          </c:xVal>
          <c:yVal>
            <c:numRef>
              <c:f>'Membrane thickness'!$H$4:$H$12</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1-1B2B-43B6-BCAF-E822217170B2}"/>
            </c:ext>
          </c:extLst>
        </c:ser>
        <c:ser>
          <c:idx val="2"/>
          <c:order val="2"/>
          <c:tx>
            <c:v>127</c:v>
          </c:tx>
          <c:spPr>
            <a:ln w="19050" cap="rnd">
              <a:solidFill>
                <a:schemeClr val="accent3"/>
              </a:solidFill>
              <a:round/>
            </a:ln>
            <a:effectLst/>
          </c:spPr>
          <c:marker>
            <c:symbol val="none"/>
          </c:marker>
          <c:xVal>
            <c:numRef>
              <c:f>'Membrane thickness'!$K$4:$K$12</c:f>
              <c:numCache>
                <c:formatCode>General</c:formatCode>
                <c:ptCount val="9"/>
                <c:pt idx="0">
                  <c:v>0</c:v>
                </c:pt>
                <c:pt idx="1">
                  <c:v>9.7269203187251005E-2</c:v>
                </c:pt>
                <c:pt idx="2">
                  <c:v>0.41160039840637447</c:v>
                </c:pt>
                <c:pt idx="3">
                  <c:v>0.72648007968127482</c:v>
                </c:pt>
                <c:pt idx="4">
                  <c:v>1.0422999999999998</c:v>
                </c:pt>
                <c:pt idx="5">
                  <c:v>1.3594195219123504</c:v>
                </c:pt>
                <c:pt idx="6">
                  <c:v>1.678158964143426</c:v>
                </c:pt>
                <c:pt idx="7">
                  <c:v>1.9987924302788844</c:v>
                </c:pt>
                <c:pt idx="8">
                  <c:v>2.3215446215139441</c:v>
                </c:pt>
              </c:numCache>
            </c:numRef>
          </c:xVal>
          <c:yVal>
            <c:numRef>
              <c:f>'Membrane thickness'!$L$4:$L$12</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2D2A-4761-8319-7835B6B80C1A}"/>
            </c:ext>
          </c:extLst>
        </c:ser>
        <c:ser>
          <c:idx val="3"/>
          <c:order val="3"/>
          <c:tx>
            <c:v>150</c:v>
          </c:tx>
          <c:spPr>
            <a:ln w="19050" cap="rnd">
              <a:solidFill>
                <a:schemeClr val="accent4"/>
              </a:solidFill>
              <a:round/>
            </a:ln>
            <a:effectLst/>
          </c:spPr>
          <c:marker>
            <c:symbol val="none"/>
          </c:marker>
          <c:xVal>
            <c:numRef>
              <c:f>'Membrane thickness'!$O$4:$O$12</c:f>
              <c:numCache>
                <c:formatCode>General</c:formatCode>
                <c:ptCount val="9"/>
                <c:pt idx="0">
                  <c:v>0</c:v>
                </c:pt>
                <c:pt idx="1">
                  <c:v>8.8425737051792824E-2</c:v>
                </c:pt>
                <c:pt idx="2">
                  <c:v>0.37412482071713143</c:v>
                </c:pt>
                <c:pt idx="3">
                  <c:v>0.66013027888446207</c:v>
                </c:pt>
                <c:pt idx="4">
                  <c:v>0.94666015936254977</c:v>
                </c:pt>
                <c:pt idx="5">
                  <c:v>1.2339179282868526</c:v>
                </c:pt>
                <c:pt idx="6">
                  <c:v>1.5220880478087651</c:v>
                </c:pt>
                <c:pt idx="7">
                  <c:v>1.8113314741035855</c:v>
                </c:pt>
                <c:pt idx="8">
                  <c:v>2.101785657370518</c:v>
                </c:pt>
              </c:numCache>
            </c:numRef>
          </c:xVal>
          <c:yVal>
            <c:numRef>
              <c:f>'Membrane thickness'!$P$4:$P$12</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1-2D2A-4761-8319-7835B6B80C1A}"/>
            </c:ext>
          </c:extLst>
        </c:ser>
        <c:ser>
          <c:idx val="4"/>
          <c:order val="4"/>
          <c:tx>
            <c:v>183</c:v>
          </c:tx>
          <c:spPr>
            <a:ln w="19050" cap="rnd">
              <a:solidFill>
                <a:schemeClr val="accent5"/>
              </a:solidFill>
              <a:round/>
            </a:ln>
            <a:effectLst/>
          </c:spPr>
          <c:marker>
            <c:symbol val="none"/>
          </c:marker>
          <c:xVal>
            <c:numRef>
              <c:f>'Membrane thickness'!$S$4:$S$12</c:f>
              <c:numCache>
                <c:formatCode>General</c:formatCode>
                <c:ptCount val="9"/>
                <c:pt idx="0">
                  <c:v>0</c:v>
                </c:pt>
                <c:pt idx="1">
                  <c:v>7.6245378486055768E-2</c:v>
                </c:pt>
                <c:pt idx="2">
                  <c:v>0.3225641434262948</c:v>
                </c:pt>
                <c:pt idx="3">
                  <c:v>0.56905338645418324</c:v>
                </c:pt>
                <c:pt idx="4">
                  <c:v>0.81583505976095616</c:v>
                </c:pt>
                <c:pt idx="5">
                  <c:v>1.0630247011952192</c:v>
                </c:pt>
                <c:pt idx="6">
                  <c:v>1.3107298804780878</c:v>
                </c:pt>
                <c:pt idx="7">
                  <c:v>1.5590474103585656</c:v>
                </c:pt>
                <c:pt idx="8">
                  <c:v>1.8080617529880478</c:v>
                </c:pt>
              </c:numCache>
            </c:numRef>
          </c:xVal>
          <c:yVal>
            <c:numRef>
              <c:f>'Membrane thickness'!$T$4:$T$12</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2-2D2A-4761-8319-7835B6B80C1A}"/>
            </c:ext>
          </c:extLst>
        </c:ser>
        <c:dLbls>
          <c:showLegendKey val="0"/>
          <c:showVal val="0"/>
          <c:showCatName val="0"/>
          <c:showSerName val="0"/>
          <c:showPercent val="0"/>
          <c:showBubbleSize val="0"/>
        </c:dLbls>
        <c:axId val="1380126623"/>
        <c:axId val="1380109823"/>
      </c:scatterChart>
      <c:valAx>
        <c:axId val="138012662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0109823"/>
        <c:crosses val="autoZero"/>
        <c:crossBetween val="midCat"/>
      </c:valAx>
      <c:valAx>
        <c:axId val="13801098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0126623"/>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'Surface Volume Ratio'!$C$4:$C$12</c:f>
              <c:numCache>
                <c:formatCode>General</c:formatCode>
                <c:ptCount val="9"/>
                <c:pt idx="0">
                  <c:v>0</c:v>
                </c:pt>
                <c:pt idx="1">
                  <c:v>8.2142191235059753E-2</c:v>
                </c:pt>
                <c:pt idx="2">
                  <c:v>0.35209011952191233</c:v>
                </c:pt>
                <c:pt idx="3">
                  <c:v>0.63793984063745013</c:v>
                </c:pt>
                <c:pt idx="4">
                  <c:v>0.94824382470119517</c:v>
                </c:pt>
                <c:pt idx="5">
                  <c:v>1.288110358565737</c:v>
                </c:pt>
                <c:pt idx="6">
                  <c:v>1.6600203187250997</c:v>
                </c:pt>
                <c:pt idx="7">
                  <c:v>2.0646211155378484</c:v>
                </c:pt>
                <c:pt idx="8">
                  <c:v>2.5013382470119518</c:v>
                </c:pt>
              </c:numCache>
            </c:numRef>
          </c:xVal>
          <c:yVal>
            <c:numRef>
              <c:f>'Surface Volume Ratio'!$D$4:$D$12</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ADF6-4B18-8E85-C098874B8CC4}"/>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'Surface Volume Ratio'!$G$4:$G$12</c:f>
              <c:numCache>
                <c:formatCode>General</c:formatCode>
                <c:ptCount val="9"/>
                <c:pt idx="0">
                  <c:v>0</c:v>
                </c:pt>
                <c:pt idx="1">
                  <c:v>0.11971637450199203</c:v>
                </c:pt>
                <c:pt idx="2">
                  <c:v>0.50942071713147408</c:v>
                </c:pt>
                <c:pt idx="3">
                  <c:v>0.90947290836653383</c:v>
                </c:pt>
                <c:pt idx="4">
                  <c:v>1.3259266932270917</c:v>
                </c:pt>
                <c:pt idx="5">
                  <c:v>1.762806374501992</c:v>
                </c:pt>
                <c:pt idx="6">
                  <c:v>2.2223860557768922</c:v>
                </c:pt>
                <c:pt idx="7">
                  <c:v>2.7056434262948201</c:v>
                </c:pt>
                <c:pt idx="8">
                  <c:v>3.2126601593625499</c:v>
                </c:pt>
              </c:numCache>
            </c:numRef>
          </c:xVal>
          <c:yVal>
            <c:numRef>
              <c:f>'Surface Volume Ratio'!$H$4:$H$12</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1-ADF6-4B18-8E85-C098874B8CC4}"/>
            </c:ext>
          </c:extLst>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'Surface Volume Ratio'!$K$4:$K$12</c:f>
              <c:numCache>
                <c:formatCode>General</c:formatCode>
                <c:ptCount val="9"/>
                <c:pt idx="0">
                  <c:v>0</c:v>
                </c:pt>
                <c:pt idx="1">
                  <c:v>0.14199482071713146</c:v>
                </c:pt>
                <c:pt idx="2">
                  <c:v>0.60266175298804781</c:v>
                </c:pt>
                <c:pt idx="3">
                  <c:v>1.0704860557768923</c:v>
                </c:pt>
                <c:pt idx="4">
                  <c:v>1.5499545816733067</c:v>
                </c:pt>
                <c:pt idx="5">
                  <c:v>2.0443772908366533</c:v>
                </c:pt>
                <c:pt idx="6">
                  <c:v>2.555916334661354</c:v>
                </c:pt>
                <c:pt idx="7">
                  <c:v>3.085775697211155</c:v>
                </c:pt>
                <c:pt idx="8">
                  <c:v>3.634428685258964</c:v>
                </c:pt>
              </c:numCache>
            </c:numRef>
          </c:xVal>
          <c:yVal>
            <c:numRef>
              <c:f>'Surface Volume Ratio'!$L$4:$L$12</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2-ADF6-4B18-8E85-C098874B8CC4}"/>
            </c:ext>
          </c:extLst>
        </c:ser>
        <c:ser>
          <c:idx val="3"/>
          <c:order val="3"/>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'Surface Volume Ratio'!$O$4:$O$12</c:f>
              <c:numCache>
                <c:formatCode>General</c:formatCode>
                <c:ptCount val="9"/>
                <c:pt idx="0">
                  <c:v>0</c:v>
                </c:pt>
                <c:pt idx="1">
                  <c:v>0.15707302788844621</c:v>
                </c:pt>
                <c:pt idx="2">
                  <c:v>0.66592430278884462</c:v>
                </c:pt>
                <c:pt idx="3">
                  <c:v>1.1801306772908364</c:v>
                </c:pt>
                <c:pt idx="4">
                  <c:v>1.7031868525896412</c:v>
                </c:pt>
                <c:pt idx="5">
                  <c:v>2.2378454183266929</c:v>
                </c:pt>
                <c:pt idx="6">
                  <c:v>2.7860717131474106</c:v>
                </c:pt>
                <c:pt idx="7">
                  <c:v>3.3491123505976095</c:v>
                </c:pt>
                <c:pt idx="8">
                  <c:v>3.9276207171314739</c:v>
                </c:pt>
              </c:numCache>
            </c:numRef>
          </c:xVal>
          <c:yVal>
            <c:numRef>
              <c:f>'Surface Volume Ratio'!$P$4:$P$12</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3-ADF6-4B18-8E85-C098874B8CC4}"/>
            </c:ext>
          </c:extLst>
        </c:ser>
        <c:ser>
          <c:idx val="4"/>
          <c:order val="4"/>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'Surface Volume Ratio'!$S$4:$S$12</c:f>
              <c:numCache>
                <c:formatCode>General</c:formatCode>
                <c:ptCount val="9"/>
                <c:pt idx="0">
                  <c:v>0</c:v>
                </c:pt>
                <c:pt idx="1">
                  <c:v>0.16816533864541833</c:v>
                </c:pt>
                <c:pt idx="2">
                  <c:v>0.71252908366533863</c:v>
                </c:pt>
                <c:pt idx="3">
                  <c:v>1.2611362549800798</c:v>
                </c:pt>
                <c:pt idx="4">
                  <c:v>1.8168215139442232</c:v>
                </c:pt>
                <c:pt idx="5">
                  <c:v>2.381912749003984</c:v>
                </c:pt>
                <c:pt idx="6">
                  <c:v>2.9581665338645413</c:v>
                </c:pt>
                <c:pt idx="7">
                  <c:v>3.5467880478087643</c:v>
                </c:pt>
                <c:pt idx="8">
                  <c:v>4.1484980079681275</c:v>
                </c:pt>
              </c:numCache>
            </c:numRef>
          </c:xVal>
          <c:yVal>
            <c:numRef>
              <c:f>'Surface Volume Ratio'!$T$4:$T$12</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4-ADF6-4B18-8E85-C098874B8CC4}"/>
            </c:ext>
          </c:extLst>
        </c:ser>
        <c:dLbls>
          <c:showLegendKey val="0"/>
          <c:showVal val="0"/>
          <c:showCatName val="0"/>
          <c:showSerName val="0"/>
          <c:showPercent val="0"/>
          <c:showBubbleSize val="0"/>
        </c:dLbls>
        <c:axId val="593952416"/>
        <c:axId val="593953856"/>
      </c:scatterChart>
      <c:valAx>
        <c:axId val="5939524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3953856"/>
        <c:crosses val="autoZero"/>
        <c:crossBetween val="midCat"/>
      </c:valAx>
      <c:valAx>
        <c:axId val="5939538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395241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'GDL Prosity'!$B$3:$B$11</c:f>
              <c:numCache>
                <c:formatCode>General</c:formatCode>
                <c:ptCount val="9"/>
                <c:pt idx="0">
                  <c:v>0</c:v>
                </c:pt>
                <c:pt idx="1">
                  <c:v>0.16894717131474102</c:v>
                </c:pt>
                <c:pt idx="2">
                  <c:v>0.71583027888446216</c:v>
                </c:pt>
                <c:pt idx="3">
                  <c:v>1.2669402390438247</c:v>
                </c:pt>
                <c:pt idx="4">
                  <c:v>1.8250972111553783</c:v>
                </c:pt>
                <c:pt idx="5">
                  <c:v>2.3926067729083664</c:v>
                </c:pt>
                <c:pt idx="6">
                  <c:v>2.9711996015936255</c:v>
                </c:pt>
                <c:pt idx="7">
                  <c:v>3.5620553784860554</c:v>
                </c:pt>
                <c:pt idx="8">
                  <c:v>4.1658725099601588</c:v>
                </c:pt>
              </c:numCache>
            </c:numRef>
          </c:xVal>
          <c:yVal>
            <c:numRef>
              <c:f>'GDL Prosity'!$C$3:$C$11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499B-40C9-8C6A-2B4DB13E1B1A}"/>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'GDL Prosity'!$F$3:$F$11</c:f>
              <c:numCache>
                <c:formatCode>General</c:formatCode>
                <c:ptCount val="9"/>
                <c:pt idx="0">
                  <c:v>0</c:v>
                </c:pt>
                <c:pt idx="1">
                  <c:v>0.16894756972111552</c:v>
                </c:pt>
                <c:pt idx="2">
                  <c:v>0.7158374501992032</c:v>
                </c:pt>
                <c:pt idx="3">
                  <c:v>1.2669629482071711</c:v>
                </c:pt>
                <c:pt idx="4">
                  <c:v>1.8251422310756971</c:v>
                </c:pt>
                <c:pt idx="5">
                  <c:v>2.3926816733067731</c:v>
                </c:pt>
                <c:pt idx="6">
                  <c:v>2.9713099601593624</c:v>
                </c:pt>
                <c:pt idx="7">
                  <c:v>3.5622059760956177</c:v>
                </c:pt>
                <c:pt idx="8">
                  <c:v>4.1660677290836645</c:v>
                </c:pt>
              </c:numCache>
            </c:numRef>
          </c:xVal>
          <c:yVal>
            <c:numRef>
              <c:f>'GDL Prosity'!$G$3:$G$11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1-499B-40C9-8C6A-2B4DB13E1B1A}"/>
            </c:ext>
          </c:extLst>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'GDL Prosity'!$J$3:$J$11</c:f>
              <c:numCache>
                <c:formatCode>General</c:formatCode>
                <c:ptCount val="9"/>
                <c:pt idx="0">
                  <c:v>0</c:v>
                </c:pt>
                <c:pt idx="1">
                  <c:v>0.16894812749003985</c:v>
                </c:pt>
                <c:pt idx="2">
                  <c:v>0.71584741035856581</c:v>
                </c:pt>
                <c:pt idx="3">
                  <c:v>1.2669932270916333</c:v>
                </c:pt>
                <c:pt idx="4">
                  <c:v>1.825203187250996</c:v>
                </c:pt>
                <c:pt idx="5">
                  <c:v>2.3927820717131474</c:v>
                </c:pt>
                <c:pt idx="6">
                  <c:v>2.9714585657370511</c:v>
                </c:pt>
                <c:pt idx="7">
                  <c:v>3.5624087649402387</c:v>
                </c:pt>
                <c:pt idx="8">
                  <c:v>4.1663306772908362</c:v>
                </c:pt>
              </c:numCache>
            </c:numRef>
          </c:xVal>
          <c:yVal>
            <c:numRef>
              <c:f>'GDL Prosity'!$K$3:$K$11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2-499B-40C9-8C6A-2B4DB13E1B1A}"/>
            </c:ext>
          </c:extLst>
        </c:ser>
        <c:ser>
          <c:idx val="3"/>
          <c:order val="3"/>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'GDL Prosity'!$N$3:$N$11</c:f>
              <c:numCache>
                <c:formatCode>General</c:formatCode>
                <c:ptCount val="9"/>
                <c:pt idx="0">
                  <c:v>0</c:v>
                </c:pt>
                <c:pt idx="1">
                  <c:v>0.16894908366533865</c:v>
                </c:pt>
                <c:pt idx="2">
                  <c:v>0.71586454183266923</c:v>
                </c:pt>
                <c:pt idx="3">
                  <c:v>1.2670450199203187</c:v>
                </c:pt>
                <c:pt idx="4">
                  <c:v>1.82530796812749</c:v>
                </c:pt>
                <c:pt idx="5">
                  <c:v>2.3929553784860556</c:v>
                </c:pt>
                <c:pt idx="6">
                  <c:v>2.9717139442231071</c:v>
                </c:pt>
                <c:pt idx="7">
                  <c:v>3.562758167330677</c:v>
                </c:pt>
                <c:pt idx="8">
                  <c:v>4.1667848605577689</c:v>
                </c:pt>
              </c:numCache>
            </c:numRef>
          </c:xVal>
          <c:yVal>
            <c:numRef>
              <c:f>'GDL Prosity'!$O$3:$O$11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3-499B-40C9-8C6A-2B4DB13E1B1A}"/>
            </c:ext>
          </c:extLst>
        </c:ser>
        <c:ser>
          <c:idx val="4"/>
          <c:order val="4"/>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'GDL Prosity'!$R$3:$R$11</c:f>
              <c:numCache>
                <c:formatCode>General</c:formatCode>
                <c:ptCount val="9"/>
                <c:pt idx="0">
                  <c:v>0</c:v>
                </c:pt>
                <c:pt idx="1">
                  <c:v>0.16895111553784861</c:v>
                </c:pt>
                <c:pt idx="2">
                  <c:v>0.71590039840637454</c:v>
                </c:pt>
                <c:pt idx="3">
                  <c:v>1.2671557768924302</c:v>
                </c:pt>
                <c:pt idx="4">
                  <c:v>1.8255306772908364</c:v>
                </c:pt>
                <c:pt idx="5">
                  <c:v>2.3933239043824699</c:v>
                </c:pt>
                <c:pt idx="6">
                  <c:v>2.9722569721115537</c:v>
                </c:pt>
                <c:pt idx="7">
                  <c:v>3.563500796812749</c:v>
                </c:pt>
                <c:pt idx="8">
                  <c:v>4.1677450199203188</c:v>
                </c:pt>
              </c:numCache>
            </c:numRef>
          </c:xVal>
          <c:yVal>
            <c:numRef>
              <c:f>'GDL Prosity'!$S$3:$S$11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4-499B-40C9-8C6A-2B4DB13E1B1A}"/>
            </c:ext>
          </c:extLst>
        </c:ser>
        <c:dLbls>
          <c:showLegendKey val="0"/>
          <c:showVal val="0"/>
          <c:showCatName val="0"/>
          <c:showSerName val="0"/>
          <c:showPercent val="0"/>
          <c:showBubbleSize val="0"/>
        </c:dLbls>
        <c:axId val="111199248"/>
        <c:axId val="111200688"/>
      </c:scatterChart>
      <c:valAx>
        <c:axId val="1111992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200688"/>
        <c:crosses val="autoZero"/>
        <c:crossBetween val="midCat"/>
      </c:valAx>
      <c:valAx>
        <c:axId val="111200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19924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'initial mass flow rate'!$B$3:$B$11</c:f>
              <c:numCache>
                <c:formatCode>General</c:formatCode>
                <c:ptCount val="9"/>
                <c:pt idx="0">
                  <c:v>0</c:v>
                </c:pt>
                <c:pt idx="1">
                  <c:v>0.17013131474103585</c:v>
                </c:pt>
                <c:pt idx="2">
                  <c:v>0.72079521912350597</c:v>
                </c:pt>
                <c:pt idx="3">
                  <c:v>1.27552390438247</c:v>
                </c:pt>
                <c:pt idx="4">
                  <c:v>1.8370426294820714</c:v>
                </c:pt>
                <c:pt idx="5">
                  <c:v>2.4076039840637451</c:v>
                </c:pt>
                <c:pt idx="6">
                  <c:v>2.9889235059760955</c:v>
                </c:pt>
                <c:pt idx="7">
                  <c:v>3.5821916334661354</c:v>
                </c:pt>
                <c:pt idx="8">
                  <c:v>4.1881354581673307</c:v>
                </c:pt>
              </c:numCache>
            </c:numRef>
          </c:xVal>
          <c:yVal>
            <c:numRef>
              <c:f>'initial mass flow rate'!$C$3:$C$11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226B-47C2-8EE5-D224A9CF0AC5}"/>
            </c:ext>
          </c:extLst>
        </c:ser>
        <c:ser>
          <c:idx val="1"/>
          <c:order val="1"/>
          <c:tx>
            <c:v>1.09E-07</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'initial mass flow rate'!$F$3:$F$11</c:f>
              <c:numCache>
                <c:formatCode>General</c:formatCode>
                <c:ptCount val="9"/>
                <c:pt idx="0">
                  <c:v>0</c:v>
                </c:pt>
                <c:pt idx="1">
                  <c:v>0.17013131474103585</c:v>
                </c:pt>
                <c:pt idx="2">
                  <c:v>0.72079521912350597</c:v>
                </c:pt>
                <c:pt idx="3">
                  <c:v>1.27552390438247</c:v>
                </c:pt>
                <c:pt idx="4">
                  <c:v>1.8370430278884462</c:v>
                </c:pt>
                <c:pt idx="5">
                  <c:v>2.4076043824701192</c:v>
                </c:pt>
                <c:pt idx="6">
                  <c:v>2.98892390438247</c:v>
                </c:pt>
                <c:pt idx="7">
                  <c:v>3.5821924302788846</c:v>
                </c:pt>
                <c:pt idx="8">
                  <c:v>4.1881354581673307</c:v>
                </c:pt>
              </c:numCache>
            </c:numRef>
          </c:xVal>
          <c:yVal>
            <c:numRef>
              <c:f>'initial mass flow rate'!$G$3:$G$11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1-226B-47C2-8EE5-D224A9CF0AC5}"/>
            </c:ext>
          </c:extLst>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'initial mass flow rate'!$J$3:$J$11</c:f>
              <c:numCache>
                <c:formatCode>General</c:formatCode>
                <c:ptCount val="9"/>
                <c:pt idx="0">
                  <c:v>0</c:v>
                </c:pt>
                <c:pt idx="1">
                  <c:v>0.17013131474103585</c:v>
                </c:pt>
                <c:pt idx="2">
                  <c:v>0.72079521912350597</c:v>
                </c:pt>
                <c:pt idx="3">
                  <c:v>1.27552390438247</c:v>
                </c:pt>
                <c:pt idx="4">
                  <c:v>1.8370430278884462</c:v>
                </c:pt>
                <c:pt idx="5">
                  <c:v>2.4076043824701192</c:v>
                </c:pt>
                <c:pt idx="6">
                  <c:v>2.98892390438247</c:v>
                </c:pt>
                <c:pt idx="7">
                  <c:v>3.5821924302788846</c:v>
                </c:pt>
                <c:pt idx="8">
                  <c:v>4.1881354581673307</c:v>
                </c:pt>
              </c:numCache>
            </c:numRef>
          </c:xVal>
          <c:yVal>
            <c:numRef>
              <c:f>'initial mass flow rate'!$K$3:$K$11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2-226B-47C2-8EE5-D224A9CF0AC5}"/>
            </c:ext>
          </c:extLst>
        </c:ser>
        <c:ser>
          <c:idx val="3"/>
          <c:order val="3"/>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'initial mass flow rate'!$N$3:$N$11</c:f>
              <c:numCache>
                <c:formatCode>General</c:formatCode>
                <c:ptCount val="9"/>
                <c:pt idx="0">
                  <c:v>0</c:v>
                </c:pt>
                <c:pt idx="1">
                  <c:v>0.17013131474103585</c:v>
                </c:pt>
                <c:pt idx="2">
                  <c:v>0.72079521912350597</c:v>
                </c:pt>
                <c:pt idx="3">
                  <c:v>1.27552390438247</c:v>
                </c:pt>
                <c:pt idx="4">
                  <c:v>1.8370430278884462</c:v>
                </c:pt>
                <c:pt idx="5">
                  <c:v>2.4076043824701192</c:v>
                </c:pt>
                <c:pt idx="6">
                  <c:v>2.98892390438247</c:v>
                </c:pt>
                <c:pt idx="7">
                  <c:v>3.5821924302788846</c:v>
                </c:pt>
                <c:pt idx="8">
                  <c:v>4.1881354581673307</c:v>
                </c:pt>
              </c:numCache>
            </c:numRef>
          </c:xVal>
          <c:yVal>
            <c:numRef>
              <c:f>'initial mass flow rate'!$O$3:$O$11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3-226B-47C2-8EE5-D224A9CF0AC5}"/>
            </c:ext>
          </c:extLst>
        </c:ser>
        <c:ser>
          <c:idx val="4"/>
          <c:order val="4"/>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'initial mass flow rate'!$R$3:$R$11</c:f>
              <c:numCache>
                <c:formatCode>General</c:formatCode>
                <c:ptCount val="9"/>
                <c:pt idx="0">
                  <c:v>0</c:v>
                </c:pt>
                <c:pt idx="1">
                  <c:v>0.17013131474103585</c:v>
                </c:pt>
                <c:pt idx="2">
                  <c:v>0.72079521912350597</c:v>
                </c:pt>
                <c:pt idx="3">
                  <c:v>1.27552390438247</c:v>
                </c:pt>
                <c:pt idx="4">
                  <c:v>1.8370430278884462</c:v>
                </c:pt>
                <c:pt idx="5">
                  <c:v>2.4076043824701192</c:v>
                </c:pt>
                <c:pt idx="6">
                  <c:v>2.98892390438247</c:v>
                </c:pt>
                <c:pt idx="7">
                  <c:v>3.5821924302788846</c:v>
                </c:pt>
                <c:pt idx="8">
                  <c:v>4.1881354581673307</c:v>
                </c:pt>
              </c:numCache>
            </c:numRef>
          </c:xVal>
          <c:yVal>
            <c:numRef>
              <c:f>'initial mass flow rate'!$S$3:$S$11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4-226B-47C2-8EE5-D224A9CF0AC5}"/>
            </c:ext>
          </c:extLst>
        </c:ser>
        <c:dLbls>
          <c:showLegendKey val="0"/>
          <c:showVal val="0"/>
          <c:showCatName val="0"/>
          <c:showSerName val="0"/>
          <c:showPercent val="0"/>
          <c:showBubbleSize val="0"/>
        </c:dLbls>
        <c:axId val="633036320"/>
        <c:axId val="633037280"/>
      </c:scatterChart>
      <c:valAx>
        <c:axId val="6330363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3037280"/>
        <c:crosses val="autoZero"/>
        <c:crossBetween val="midCat"/>
      </c:valAx>
      <c:valAx>
        <c:axId val="633037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3036320"/>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'Catalyst thickness'!$B$3:$B$11</c:f>
              <c:numCache>
                <c:formatCode>General</c:formatCode>
                <c:ptCount val="9"/>
                <c:pt idx="0">
                  <c:v>0</c:v>
                </c:pt>
                <c:pt idx="1">
                  <c:v>0.14961665338645416</c:v>
                </c:pt>
                <c:pt idx="2">
                  <c:v>0.63552270916334663</c:v>
                </c:pt>
                <c:pt idx="3">
                  <c:v>1.1306338645418326</c:v>
                </c:pt>
                <c:pt idx="4">
                  <c:v>1.6402641434262948</c:v>
                </c:pt>
                <c:pt idx="5">
                  <c:v>2.1678107569721115</c:v>
                </c:pt>
                <c:pt idx="6">
                  <c:v>2.7149920318725096</c:v>
                </c:pt>
                <c:pt idx="7">
                  <c:v>3.2822988047808761</c:v>
                </c:pt>
                <c:pt idx="8">
                  <c:v>3.8694127490039838</c:v>
                </c:pt>
              </c:numCache>
            </c:numRef>
          </c:xVal>
          <c:yVal>
            <c:numRef>
              <c:f>'Catalyst thickness'!$C$3:$C$11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FA3D-4D5E-99DD-2DA922DA7AEB}"/>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'Catalyst thickness'!$F$3:$F$11</c:f>
              <c:numCache>
                <c:formatCode>General</c:formatCode>
                <c:ptCount val="9"/>
                <c:pt idx="0">
                  <c:v>0</c:v>
                </c:pt>
                <c:pt idx="1">
                  <c:v>0.16601326693227092</c:v>
                </c:pt>
                <c:pt idx="2">
                  <c:v>0.70357529880478076</c:v>
                </c:pt>
                <c:pt idx="3">
                  <c:v>1.2458876494023903</c:v>
                </c:pt>
                <c:pt idx="4">
                  <c:v>1.7960342629482071</c:v>
                </c:pt>
                <c:pt idx="5">
                  <c:v>2.3564266932270916</c:v>
                </c:pt>
                <c:pt idx="6">
                  <c:v>2.9287617529880476</c:v>
                </c:pt>
                <c:pt idx="7">
                  <c:v>3.5140900398406374</c:v>
                </c:pt>
                <c:pt idx="8">
                  <c:v>4.1129322709163345</c:v>
                </c:pt>
              </c:numCache>
            </c:numRef>
          </c:xVal>
          <c:yVal>
            <c:numRef>
              <c:f>'Catalyst thickness'!$G$3:$G$11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1-FA3D-4D5E-99DD-2DA922DA7AEB}"/>
            </c:ext>
          </c:extLst>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'Catalyst thickness'!$J$3:$J$11</c:f>
              <c:numCache>
                <c:formatCode>General</c:formatCode>
                <c:ptCount val="9"/>
                <c:pt idx="0">
                  <c:v>0</c:v>
                </c:pt>
                <c:pt idx="1">
                  <c:v>0.17013131474103585</c:v>
                </c:pt>
                <c:pt idx="2">
                  <c:v>0.72079521912350597</c:v>
                </c:pt>
                <c:pt idx="3">
                  <c:v>1.27552390438247</c:v>
                </c:pt>
                <c:pt idx="4">
                  <c:v>1.8370430278884462</c:v>
                </c:pt>
                <c:pt idx="5">
                  <c:v>2.4076043824701192</c:v>
                </c:pt>
                <c:pt idx="6">
                  <c:v>2.98892390438247</c:v>
                </c:pt>
                <c:pt idx="7">
                  <c:v>3.5821924302788846</c:v>
                </c:pt>
                <c:pt idx="8">
                  <c:v>4.1881354581673307</c:v>
                </c:pt>
              </c:numCache>
            </c:numRef>
          </c:xVal>
          <c:yVal>
            <c:numRef>
              <c:f>'Catalyst thickness'!$K$3:$K$11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2-FA3D-4D5E-99DD-2DA922DA7AEB}"/>
            </c:ext>
          </c:extLst>
        </c:ser>
        <c:ser>
          <c:idx val="3"/>
          <c:order val="3"/>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'Catalyst thickness'!$N$3:$N$11</c:f>
              <c:numCache>
                <c:formatCode>General</c:formatCode>
                <c:ptCount val="9"/>
                <c:pt idx="0">
                  <c:v>0</c:v>
                </c:pt>
                <c:pt idx="1">
                  <c:v>0.17263932270916335</c:v>
                </c:pt>
                <c:pt idx="2">
                  <c:v>0.7312446215139442</c:v>
                </c:pt>
                <c:pt idx="3">
                  <c:v>1.2933613545816731</c:v>
                </c:pt>
                <c:pt idx="4">
                  <c:v>1.861396015936255</c:v>
                </c:pt>
                <c:pt idx="5">
                  <c:v>2.4374123505976093</c:v>
                </c:pt>
                <c:pt idx="6">
                  <c:v>3.0230645418326687</c:v>
                </c:pt>
                <c:pt idx="7">
                  <c:v>3.6195812749003982</c:v>
                </c:pt>
                <c:pt idx="8">
                  <c:v>4.2277928286852582</c:v>
                </c:pt>
              </c:numCache>
            </c:numRef>
          </c:xVal>
          <c:yVal>
            <c:numRef>
              <c:f>'Catalyst thickness'!$O$3:$O$11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3-FA3D-4D5E-99DD-2DA922DA7AEB}"/>
            </c:ext>
          </c:extLst>
        </c:ser>
        <c:ser>
          <c:idx val="4"/>
          <c:order val="4"/>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'Catalyst thickness'!$R$3:$R$11</c:f>
              <c:numCache>
                <c:formatCode>General</c:formatCode>
                <c:ptCount val="9"/>
                <c:pt idx="0">
                  <c:v>0</c:v>
                </c:pt>
                <c:pt idx="1">
                  <c:v>0.17358458167330676</c:v>
                </c:pt>
                <c:pt idx="2">
                  <c:v>0.7351613545816732</c:v>
                </c:pt>
                <c:pt idx="3">
                  <c:v>1.2999621513944222</c:v>
                </c:pt>
                <c:pt idx="4">
                  <c:v>1.8702167330677288</c:v>
                </c:pt>
                <c:pt idx="5">
                  <c:v>2.4478673306772909</c:v>
                </c:pt>
                <c:pt idx="6">
                  <c:v>3.0345035856573701</c:v>
                </c:pt>
                <c:pt idx="7">
                  <c:v>3.6313386454183267</c:v>
                </c:pt>
                <c:pt idx="8">
                  <c:v>4.2392191235059755</c:v>
                </c:pt>
              </c:numCache>
            </c:numRef>
          </c:xVal>
          <c:yVal>
            <c:numRef>
              <c:f>'Catalyst thickness'!$S$3:$S$11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4-FA3D-4D5E-99DD-2DA922DA7AEB}"/>
            </c:ext>
          </c:extLst>
        </c:ser>
        <c:dLbls>
          <c:showLegendKey val="0"/>
          <c:showVal val="0"/>
          <c:showCatName val="0"/>
          <c:showSerName val="0"/>
          <c:showPercent val="0"/>
          <c:showBubbleSize val="0"/>
        </c:dLbls>
        <c:axId val="528639312"/>
        <c:axId val="528640752"/>
      </c:scatterChart>
      <c:valAx>
        <c:axId val="5286393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640752"/>
        <c:crosses val="autoZero"/>
        <c:crossBetween val="midCat"/>
      </c:valAx>
      <c:valAx>
        <c:axId val="528640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863931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v>t_gdl=0.1mm</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'GDL thickness'!$B$3:$B$11</c:f>
              <c:numCache>
                <c:formatCode>General</c:formatCode>
                <c:ptCount val="9"/>
                <c:pt idx="0">
                  <c:v>0</c:v>
                </c:pt>
                <c:pt idx="1">
                  <c:v>0.1716460557768924</c:v>
                </c:pt>
                <c:pt idx="2">
                  <c:v>0.72723067729083657</c:v>
                </c:pt>
                <c:pt idx="3">
                  <c:v>1.2870083665338645</c:v>
                </c:pt>
                <c:pt idx="4">
                  <c:v>1.8538003984063742</c:v>
                </c:pt>
                <c:pt idx="5">
                  <c:v>2.4299354581673307</c:v>
                </c:pt>
                <c:pt idx="6">
                  <c:v>3.017182071713147</c:v>
                </c:pt>
                <c:pt idx="7">
                  <c:v>3.6167637450199202</c:v>
                </c:pt>
                <c:pt idx="8">
                  <c:v>4.2294223107569717</c:v>
                </c:pt>
              </c:numCache>
            </c:numRef>
          </c:xVal>
          <c:yVal>
            <c:numRef>
              <c:f>'GDL thickness'!$C$3:$C$11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0-57AD-4E57-A6FF-7564C990E293}"/>
            </c:ext>
          </c:extLst>
        </c:ser>
        <c:ser>
          <c:idx val="1"/>
          <c:order val="1"/>
          <c:tx>
            <c:v>t_gdl=0.2mm</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'GDL thickness'!$F$3:$F$11</c:f>
              <c:numCache>
                <c:formatCode>General</c:formatCode>
                <c:ptCount val="9"/>
                <c:pt idx="0">
                  <c:v>0</c:v>
                </c:pt>
                <c:pt idx="1">
                  <c:v>0.17188752988047809</c:v>
                </c:pt>
                <c:pt idx="2">
                  <c:v>0.72825776892430272</c:v>
                </c:pt>
                <c:pt idx="3">
                  <c:v>1.2888422310756971</c:v>
                </c:pt>
                <c:pt idx="4">
                  <c:v>1.8564768924302786</c:v>
                </c:pt>
                <c:pt idx="5">
                  <c:v>2.4335007968127487</c:v>
                </c:pt>
                <c:pt idx="6">
                  <c:v>3.0216900398406374</c:v>
                </c:pt>
                <c:pt idx="7">
                  <c:v>3.6222725099601591</c:v>
                </c:pt>
                <c:pt idx="8">
                  <c:v>4.2359920318725104</c:v>
                </c:pt>
              </c:numCache>
            </c:numRef>
          </c:xVal>
          <c:yVal>
            <c:numRef>
              <c:f>'GDL thickness'!$G$3:$G$11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1-57AD-4E57-A6FF-7564C990E293}"/>
            </c:ext>
          </c:extLst>
        </c:ser>
        <c:ser>
          <c:idx val="2"/>
          <c:order val="2"/>
          <c:tx>
            <c:v>t_gdl=0.35mm</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'GDL thickness'!$J$3:$J$11</c:f>
              <c:numCache>
                <c:formatCode>General</c:formatCode>
                <c:ptCount val="9"/>
                <c:pt idx="0">
                  <c:v>0</c:v>
                </c:pt>
                <c:pt idx="1">
                  <c:v>0.17155928286852587</c:v>
                </c:pt>
                <c:pt idx="2">
                  <c:v>0.72686334661354579</c:v>
                </c:pt>
                <c:pt idx="3">
                  <c:v>1.2863533864541832</c:v>
                </c:pt>
                <c:pt idx="4">
                  <c:v>1.8528442231075697</c:v>
                </c:pt>
                <c:pt idx="5">
                  <c:v>2.4286581673306773</c:v>
                </c:pt>
                <c:pt idx="6">
                  <c:v>3.0155605577689237</c:v>
                </c:pt>
                <c:pt idx="7">
                  <c:v>3.6147721115537843</c:v>
                </c:pt>
                <c:pt idx="8">
                  <c:v>4.2270318725099596</c:v>
                </c:pt>
              </c:numCache>
            </c:numRef>
          </c:xVal>
          <c:yVal>
            <c:numRef>
              <c:f>'GDL thickness'!$K$3:$K$11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2-57AD-4E57-A6FF-7564C990E293}"/>
            </c:ext>
          </c:extLst>
        </c:ser>
        <c:ser>
          <c:idx val="3"/>
          <c:order val="3"/>
          <c:tx>
            <c:v>t_gdl=0.53 mm</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'GDL thickness'!$N$3:$N$11</c:f>
              <c:numCache>
                <c:formatCode>General</c:formatCode>
                <c:ptCount val="9"/>
                <c:pt idx="0">
                  <c:v>0</c:v>
                </c:pt>
                <c:pt idx="1">
                  <c:v>0.17090183266932268</c:v>
                </c:pt>
                <c:pt idx="2">
                  <c:v>0.72406932270916335</c:v>
                </c:pt>
                <c:pt idx="3">
                  <c:v>1.2813661354581671</c:v>
                </c:pt>
                <c:pt idx="4">
                  <c:v>1.8455661354581672</c:v>
                </c:pt>
                <c:pt idx="5">
                  <c:v>2.418959760956175</c:v>
                </c:pt>
                <c:pt idx="6">
                  <c:v>3.0032876494023903</c:v>
                </c:pt>
                <c:pt idx="7">
                  <c:v>3.5997585657370514</c:v>
                </c:pt>
                <c:pt idx="8">
                  <c:v>4.2091075697211151</c:v>
                </c:pt>
              </c:numCache>
            </c:numRef>
          </c:xVal>
          <c:yVal>
            <c:numRef>
              <c:f>'GDL thickness'!$O$3:$O$11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3-57AD-4E57-A6FF-7564C990E293}"/>
            </c:ext>
          </c:extLst>
        </c:ser>
        <c:ser>
          <c:idx val="4"/>
          <c:order val="4"/>
          <c:tx>
            <c:v>t_gdl=0.74 mm</c:v>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'GDL thickness'!$R$3:$R$11</c:f>
              <c:numCache>
                <c:formatCode>General</c:formatCode>
                <c:ptCount val="9"/>
                <c:pt idx="0">
                  <c:v>0</c:v>
                </c:pt>
                <c:pt idx="1">
                  <c:v>0.17013131474103585</c:v>
                </c:pt>
                <c:pt idx="2">
                  <c:v>0.72079521912350597</c:v>
                </c:pt>
                <c:pt idx="3">
                  <c:v>1.27552390438247</c:v>
                </c:pt>
                <c:pt idx="4">
                  <c:v>1.8370430278884462</c:v>
                </c:pt>
                <c:pt idx="5">
                  <c:v>2.4076043824701192</c:v>
                </c:pt>
                <c:pt idx="6">
                  <c:v>2.98892390438247</c:v>
                </c:pt>
                <c:pt idx="7">
                  <c:v>3.5821924302788846</c:v>
                </c:pt>
                <c:pt idx="8">
                  <c:v>4.1881354581673307</c:v>
                </c:pt>
              </c:numCache>
            </c:numRef>
          </c:xVal>
          <c:yVal>
            <c:numRef>
              <c:f>'GDL thickness'!$S$3:$S$11</c:f>
              <c:numCache>
                <c:formatCode>General</c:formatCode>
                <c:ptCount val="9"/>
                <c:pt idx="0">
                  <c:v>3.4520000000000002E-2</c:v>
                </c:pt>
                <c:pt idx="1">
                  <c:v>0.05</c:v>
                </c:pt>
                <c:pt idx="2">
                  <c:v>0.1</c:v>
                </c:pt>
                <c:pt idx="3">
                  <c:v>0.15</c:v>
                </c:pt>
                <c:pt idx="4">
                  <c:v>0.2</c:v>
                </c:pt>
                <c:pt idx="5">
                  <c:v>0.25</c:v>
                </c:pt>
                <c:pt idx="6">
                  <c:v>0.3</c:v>
                </c:pt>
                <c:pt idx="7">
                  <c:v>0.35</c:v>
                </c:pt>
                <c:pt idx="8">
                  <c:v>0.4</c:v>
                </c:pt>
              </c:numCache>
            </c:numRef>
          </c:yVal>
          <c:smooth val="0"/>
          <c:extLst>
            <c:ext xmlns:c16="http://schemas.microsoft.com/office/drawing/2014/chart" uri="{C3380CC4-5D6E-409C-BE32-E72D297353CC}">
              <c16:uniqueId val="{00000004-57AD-4E57-A6FF-7564C990E293}"/>
            </c:ext>
          </c:extLst>
        </c:ser>
        <c:dLbls>
          <c:showLegendKey val="0"/>
          <c:showVal val="0"/>
          <c:showCatName val="0"/>
          <c:showSerName val="0"/>
          <c:showPercent val="0"/>
          <c:showBubbleSize val="0"/>
        </c:dLbls>
        <c:axId val="954175168"/>
        <c:axId val="954177568"/>
      </c:scatterChart>
      <c:valAx>
        <c:axId val="9541751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4177568"/>
        <c:crosses val="autoZero"/>
        <c:crossBetween val="midCat"/>
      </c:valAx>
      <c:valAx>
        <c:axId val="9541775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417516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60960</xdr:colOff>
      <xdr:row>11</xdr:row>
      <xdr:rowOff>91440</xdr:rowOff>
    </xdr:from>
    <xdr:to>
      <xdr:col>17</xdr:col>
      <xdr:colOff>373380</xdr:colOff>
      <xdr:row>34</xdr:row>
      <xdr:rowOff>38100</xdr:rowOff>
    </xdr:to>
    <xdr:graphicFrame macro="">
      <xdr:nvGraphicFramePr>
        <xdr:cNvPr id="5" name="Chart 4">
          <a:extLst>
            <a:ext uri="{FF2B5EF4-FFF2-40B4-BE49-F238E27FC236}">
              <a16:creationId xmlns:a16="http://schemas.microsoft.com/office/drawing/2014/main" id="{94F2B780-94CD-B075-99B4-EB1F097459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60960</xdr:colOff>
      <xdr:row>11</xdr:row>
      <xdr:rowOff>144780</xdr:rowOff>
    </xdr:from>
    <xdr:to>
      <xdr:col>16</xdr:col>
      <xdr:colOff>556260</xdr:colOff>
      <xdr:row>28</xdr:row>
      <xdr:rowOff>129540</xdr:rowOff>
    </xdr:to>
    <xdr:graphicFrame macro="">
      <xdr:nvGraphicFramePr>
        <xdr:cNvPr id="2" name="Chart 1">
          <a:extLst>
            <a:ext uri="{FF2B5EF4-FFF2-40B4-BE49-F238E27FC236}">
              <a16:creationId xmlns:a16="http://schemas.microsoft.com/office/drawing/2014/main" id="{83E5311F-3C5C-B1D7-2889-6DB8998503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266700</xdr:colOff>
      <xdr:row>11</xdr:row>
      <xdr:rowOff>99060</xdr:rowOff>
    </xdr:from>
    <xdr:to>
      <xdr:col>15</xdr:col>
      <xdr:colOff>259080</xdr:colOff>
      <xdr:row>28</xdr:row>
      <xdr:rowOff>144780</xdr:rowOff>
    </xdr:to>
    <xdr:graphicFrame macro="">
      <xdr:nvGraphicFramePr>
        <xdr:cNvPr id="2" name="Chart 1">
          <a:extLst>
            <a:ext uri="{FF2B5EF4-FFF2-40B4-BE49-F238E27FC236}">
              <a16:creationId xmlns:a16="http://schemas.microsoft.com/office/drawing/2014/main" id="{9C783498-D877-08B7-381A-DF7993DE15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45720</xdr:colOff>
      <xdr:row>12</xdr:row>
      <xdr:rowOff>179070</xdr:rowOff>
    </xdr:from>
    <xdr:to>
      <xdr:col>14</xdr:col>
      <xdr:colOff>350520</xdr:colOff>
      <xdr:row>27</xdr:row>
      <xdr:rowOff>179070</xdr:rowOff>
    </xdr:to>
    <xdr:graphicFrame macro="">
      <xdr:nvGraphicFramePr>
        <xdr:cNvPr id="2" name="Chart 1">
          <a:extLst>
            <a:ext uri="{FF2B5EF4-FFF2-40B4-BE49-F238E27FC236}">
              <a16:creationId xmlns:a16="http://schemas.microsoft.com/office/drawing/2014/main" id="{2FB88E76-86D3-B34A-4ECF-74C7BB18B5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281940</xdr:colOff>
      <xdr:row>12</xdr:row>
      <xdr:rowOff>179070</xdr:rowOff>
    </xdr:from>
    <xdr:to>
      <xdr:col>13</xdr:col>
      <xdr:colOff>289560</xdr:colOff>
      <xdr:row>29</xdr:row>
      <xdr:rowOff>152400</xdr:rowOff>
    </xdr:to>
    <xdr:graphicFrame macro="">
      <xdr:nvGraphicFramePr>
        <xdr:cNvPr id="2" name="Chart 1">
          <a:extLst>
            <a:ext uri="{FF2B5EF4-FFF2-40B4-BE49-F238E27FC236}">
              <a16:creationId xmlns:a16="http://schemas.microsoft.com/office/drawing/2014/main" id="{13804B70-F8D0-84F9-2E82-3786769D68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205740</xdr:colOff>
      <xdr:row>11</xdr:row>
      <xdr:rowOff>163830</xdr:rowOff>
    </xdr:from>
    <xdr:to>
      <xdr:col>15</xdr:col>
      <xdr:colOff>236220</xdr:colOff>
      <xdr:row>26</xdr:row>
      <xdr:rowOff>163830</xdr:rowOff>
    </xdr:to>
    <xdr:graphicFrame macro="">
      <xdr:nvGraphicFramePr>
        <xdr:cNvPr id="3" name="Chart 2">
          <a:extLst>
            <a:ext uri="{FF2B5EF4-FFF2-40B4-BE49-F238E27FC236}">
              <a16:creationId xmlns:a16="http://schemas.microsoft.com/office/drawing/2014/main" id="{82C8933E-40D0-B4D6-762A-9AE30D8FAF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228600</xdr:colOff>
      <xdr:row>12</xdr:row>
      <xdr:rowOff>140970</xdr:rowOff>
    </xdr:from>
    <xdr:to>
      <xdr:col>18</xdr:col>
      <xdr:colOff>7620</xdr:colOff>
      <xdr:row>29</xdr:row>
      <xdr:rowOff>99060</xdr:rowOff>
    </xdr:to>
    <xdr:graphicFrame macro="">
      <xdr:nvGraphicFramePr>
        <xdr:cNvPr id="3" name="Chart 2">
          <a:extLst>
            <a:ext uri="{FF2B5EF4-FFF2-40B4-BE49-F238E27FC236}">
              <a16:creationId xmlns:a16="http://schemas.microsoft.com/office/drawing/2014/main" id="{CE579EA2-C728-B8D5-719A-76B5CC0354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419100</xdr:colOff>
      <xdr:row>12</xdr:row>
      <xdr:rowOff>140970</xdr:rowOff>
    </xdr:from>
    <xdr:to>
      <xdr:col>15</xdr:col>
      <xdr:colOff>563880</xdr:colOff>
      <xdr:row>30</xdr:row>
      <xdr:rowOff>15240</xdr:rowOff>
    </xdr:to>
    <xdr:graphicFrame macro="">
      <xdr:nvGraphicFramePr>
        <xdr:cNvPr id="3" name="Chart 2">
          <a:extLst>
            <a:ext uri="{FF2B5EF4-FFF2-40B4-BE49-F238E27FC236}">
              <a16:creationId xmlns:a16="http://schemas.microsoft.com/office/drawing/2014/main" id="{49DF239A-060F-3B5B-ADBE-3DA1796965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274320</xdr:colOff>
      <xdr:row>12</xdr:row>
      <xdr:rowOff>140970</xdr:rowOff>
    </xdr:from>
    <xdr:to>
      <xdr:col>16</xdr:col>
      <xdr:colOff>350520</xdr:colOff>
      <xdr:row>29</xdr:row>
      <xdr:rowOff>76200</xdr:rowOff>
    </xdr:to>
    <xdr:graphicFrame macro="">
      <xdr:nvGraphicFramePr>
        <xdr:cNvPr id="2" name="Chart 1">
          <a:extLst>
            <a:ext uri="{FF2B5EF4-FFF2-40B4-BE49-F238E27FC236}">
              <a16:creationId xmlns:a16="http://schemas.microsoft.com/office/drawing/2014/main" id="{C676149D-4BCC-F054-16E1-5440385E36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E7F2C-9C07-4EA2-A340-205FA54E6917}">
  <dimension ref="A1:V34"/>
  <sheetViews>
    <sheetView topLeftCell="A7" workbookViewId="0">
      <selection activeCell="Q1" sqref="Q1:S1"/>
    </sheetView>
  </sheetViews>
  <sheetFormatPr defaultRowHeight="14.4" x14ac:dyDescent="0.3"/>
  <cols>
    <col min="1" max="19" width="10.77734375" customWidth="1"/>
    <col min="21" max="21" width="14.21875" bestFit="1" customWidth="1"/>
  </cols>
  <sheetData>
    <row r="1" spans="1:22" x14ac:dyDescent="0.3">
      <c r="A1" s="28" t="s">
        <v>64</v>
      </c>
      <c r="B1" s="29"/>
      <c r="C1" s="30"/>
      <c r="E1" s="28" t="s">
        <v>66</v>
      </c>
      <c r="F1" s="29"/>
      <c r="G1" s="30"/>
      <c r="I1" s="28" t="s">
        <v>67</v>
      </c>
      <c r="J1" s="29"/>
      <c r="K1" s="30"/>
      <c r="M1" s="28" t="s">
        <v>68</v>
      </c>
      <c r="N1" s="29"/>
      <c r="O1" s="30"/>
      <c r="Q1" s="28" t="s">
        <v>69</v>
      </c>
      <c r="R1" s="29"/>
      <c r="S1" s="30"/>
    </row>
    <row r="2" spans="1:22" x14ac:dyDescent="0.3">
      <c r="A2" s="2" t="s">
        <v>0</v>
      </c>
      <c r="B2" s="2" t="s">
        <v>1</v>
      </c>
      <c r="C2" s="2" t="s">
        <v>7</v>
      </c>
      <c r="E2" s="2" t="s">
        <v>0</v>
      </c>
      <c r="F2" s="2" t="s">
        <v>1</v>
      </c>
      <c r="G2" s="2" t="s">
        <v>7</v>
      </c>
      <c r="I2" s="2" t="s">
        <v>0</v>
      </c>
      <c r="J2" s="2" t="s">
        <v>1</v>
      </c>
      <c r="K2" s="2" t="s">
        <v>7</v>
      </c>
      <c r="M2" s="2" t="s">
        <v>0</v>
      </c>
      <c r="N2" s="2" t="s">
        <v>1</v>
      </c>
      <c r="O2" s="2" t="s">
        <v>7</v>
      </c>
      <c r="Q2" s="2" t="s">
        <v>0</v>
      </c>
      <c r="R2" s="2" t="s">
        <v>1</v>
      </c>
      <c r="S2" s="2" t="s">
        <v>7</v>
      </c>
      <c r="U2" s="2" t="s">
        <v>87</v>
      </c>
      <c r="V2" s="2" t="s">
        <v>7</v>
      </c>
    </row>
    <row r="3" spans="1:22" x14ac:dyDescent="0.3">
      <c r="A3" s="1">
        <v>0</v>
      </c>
      <c r="B3" s="1">
        <f>A3/25.1</f>
        <v>0</v>
      </c>
      <c r="C3" s="1">
        <v>3.006E-2</v>
      </c>
      <c r="E3" s="1">
        <v>0</v>
      </c>
      <c r="F3" s="1">
        <f t="shared" ref="F3:F11" si="0">E3/25.1</f>
        <v>0</v>
      </c>
      <c r="G3" s="1">
        <v>3.1550000000000002E-2</v>
      </c>
      <c r="I3" s="1">
        <v>0</v>
      </c>
      <c r="J3" s="1">
        <f>I3/25.1</f>
        <v>0</v>
      </c>
      <c r="K3" s="1">
        <v>3.304E-2</v>
      </c>
      <c r="M3" s="1">
        <v>0</v>
      </c>
      <c r="N3" s="1">
        <f>M3/25.1</f>
        <v>0</v>
      </c>
      <c r="O3" s="1">
        <v>3.4520000000000002E-2</v>
      </c>
      <c r="Q3" s="1">
        <v>0</v>
      </c>
      <c r="R3" s="1">
        <f>Q3/25.1</f>
        <v>0</v>
      </c>
      <c r="S3" s="1">
        <v>3.601E-2</v>
      </c>
      <c r="U3" s="1">
        <f>T3/25.1</f>
        <v>0</v>
      </c>
      <c r="V3" s="1">
        <v>3.601E-2</v>
      </c>
    </row>
    <row r="4" spans="1:22" x14ac:dyDescent="0.3">
      <c r="A4" s="1">
        <v>2.6938960000000001</v>
      </c>
      <c r="B4" s="1">
        <f>A4/25.1</f>
        <v>0.10732653386454183</v>
      </c>
      <c r="C4" s="1">
        <v>0.05</v>
      </c>
      <c r="E4" s="1">
        <v>3.2552840000000001</v>
      </c>
      <c r="F4" s="1">
        <f t="shared" si="0"/>
        <v>0.12969258964143426</v>
      </c>
      <c r="G4" s="1">
        <v>0.05</v>
      </c>
      <c r="I4" s="1">
        <v>3.7789779999999999</v>
      </c>
      <c r="J4" s="1">
        <f t="shared" ref="J4:J11" si="1">I4/25.1</f>
        <v>0.15055689243027887</v>
      </c>
      <c r="K4" s="1">
        <v>0.05</v>
      </c>
      <c r="M4" s="1">
        <v>4.270295</v>
      </c>
      <c r="N4" s="1">
        <f t="shared" ref="N4:N11" si="2">M4/25.1</f>
        <v>0.17013127490039839</v>
      </c>
      <c r="O4" s="1">
        <v>0.05</v>
      </c>
      <c r="Q4" s="1">
        <v>4.7909329999999999</v>
      </c>
      <c r="R4" s="1">
        <f t="shared" ref="R4:R11" si="3">Q4/25.1</f>
        <v>0.19087382470119521</v>
      </c>
      <c r="S4" s="1">
        <v>0.05</v>
      </c>
      <c r="U4" s="1">
        <f t="shared" ref="U4:U11" si="4">T4/25.1</f>
        <v>0</v>
      </c>
      <c r="V4" s="1">
        <v>0.05</v>
      </c>
    </row>
    <row r="5" spans="1:22" x14ac:dyDescent="0.3">
      <c r="A5" s="1">
        <v>9.5121450000000003</v>
      </c>
      <c r="B5" s="1">
        <f t="shared" ref="B5:B11" si="5">A5/25.1</f>
        <v>0.37896992031872512</v>
      </c>
      <c r="C5" s="1">
        <v>0.1</v>
      </c>
      <c r="E5" s="1">
        <v>12.12514</v>
      </c>
      <c r="F5" s="1">
        <f t="shared" si="0"/>
        <v>0.48307330677290833</v>
      </c>
      <c r="G5" s="1">
        <v>0.1</v>
      </c>
      <c r="I5" s="1">
        <v>14.95627</v>
      </c>
      <c r="J5" s="1">
        <f t="shared" si="1"/>
        <v>0.59586733067729081</v>
      </c>
      <c r="K5" s="1">
        <v>0.1</v>
      </c>
      <c r="M5" s="1">
        <v>18.091950000000001</v>
      </c>
      <c r="N5" s="1">
        <f t="shared" si="2"/>
        <v>0.72079482071713141</v>
      </c>
      <c r="O5" s="1">
        <v>0.1</v>
      </c>
      <c r="Q5" s="1">
        <v>21.938569999999999</v>
      </c>
      <c r="R5" s="1">
        <f t="shared" si="3"/>
        <v>0.87404661354581659</v>
      </c>
      <c r="S5" s="1">
        <v>0.1</v>
      </c>
      <c r="U5" s="1">
        <f t="shared" si="4"/>
        <v>0</v>
      </c>
      <c r="V5" s="1">
        <v>0.1</v>
      </c>
    </row>
    <row r="6" spans="1:22" x14ac:dyDescent="0.3">
      <c r="A6" s="1">
        <v>16.530270000000002</v>
      </c>
      <c r="B6" s="1">
        <f t="shared" si="5"/>
        <v>0.65857649402390439</v>
      </c>
      <c r="C6" s="1">
        <v>0.15</v>
      </c>
      <c r="E6" s="1">
        <v>21.153739999999999</v>
      </c>
      <c r="F6" s="1">
        <f t="shared" si="0"/>
        <v>0.84277848605577677</v>
      </c>
      <c r="G6" s="1">
        <v>0.15</v>
      </c>
      <c r="I6" s="1">
        <v>26.259080000000001</v>
      </c>
      <c r="J6" s="1">
        <f t="shared" si="1"/>
        <v>1.0461784860557768</v>
      </c>
      <c r="K6" s="1">
        <v>0.15</v>
      </c>
      <c r="M6" s="1">
        <v>32.015650000000001</v>
      </c>
      <c r="N6" s="1">
        <f t="shared" si="2"/>
        <v>1.27552390438247</v>
      </c>
      <c r="O6" s="1">
        <v>0.15</v>
      </c>
      <c r="Q6" s="1">
        <v>39.176810000000003</v>
      </c>
      <c r="R6" s="1">
        <f t="shared" si="3"/>
        <v>1.5608290836653387</v>
      </c>
      <c r="S6" s="1">
        <v>0.15</v>
      </c>
      <c r="U6" s="1">
        <f t="shared" si="4"/>
        <v>0</v>
      </c>
      <c r="V6" s="1">
        <v>0.15</v>
      </c>
    </row>
    <row r="7" spans="1:22" x14ac:dyDescent="0.3">
      <c r="A7" s="16">
        <v>23.856549999999999</v>
      </c>
      <c r="B7" s="1">
        <f t="shared" si="5"/>
        <v>0.95046015936254968</v>
      </c>
      <c r="C7" s="1">
        <v>0.2</v>
      </c>
      <c r="E7" s="1">
        <v>30.43618</v>
      </c>
      <c r="F7" s="1">
        <f t="shared" si="0"/>
        <v>1.2125968127490039</v>
      </c>
      <c r="G7" s="1">
        <v>0.2</v>
      </c>
      <c r="I7" s="1">
        <v>37.768259999999998</v>
      </c>
      <c r="J7" s="1">
        <f t="shared" si="1"/>
        <v>1.5047115537848603</v>
      </c>
      <c r="K7" s="1">
        <v>0.2</v>
      </c>
      <c r="M7" s="1">
        <v>46.109769999999997</v>
      </c>
      <c r="N7" s="1">
        <f t="shared" si="2"/>
        <v>1.8370426294820714</v>
      </c>
      <c r="O7" s="1">
        <v>0.2</v>
      </c>
      <c r="Q7" s="1">
        <v>56.566780000000001</v>
      </c>
      <c r="R7" s="1">
        <f t="shared" si="3"/>
        <v>2.2536565737051792</v>
      </c>
      <c r="S7" s="1">
        <v>0.2</v>
      </c>
      <c r="U7" s="1">
        <f t="shared" si="4"/>
        <v>0</v>
      </c>
      <c r="V7" s="1">
        <v>0.2</v>
      </c>
    </row>
    <row r="8" spans="1:22" x14ac:dyDescent="0.3">
      <c r="A8" s="1">
        <v>31.559419999999999</v>
      </c>
      <c r="B8" s="1">
        <f t="shared" si="5"/>
        <v>1.2573474103585656</v>
      </c>
      <c r="C8" s="1">
        <v>0.25</v>
      </c>
      <c r="E8" s="1">
        <v>40.041559999999997</v>
      </c>
      <c r="F8" s="1">
        <f t="shared" si="0"/>
        <v>1.5952812749003982</v>
      </c>
      <c r="G8" s="1">
        <v>0.25</v>
      </c>
      <c r="I8" s="1">
        <v>49.54804</v>
      </c>
      <c r="J8" s="1">
        <f t="shared" si="1"/>
        <v>1.9740254980079681</v>
      </c>
      <c r="K8" s="1">
        <v>0.25</v>
      </c>
      <c r="M8" s="1">
        <v>60.430860000000003</v>
      </c>
      <c r="N8" s="1">
        <f t="shared" si="2"/>
        <v>2.4076039840637451</v>
      </c>
      <c r="O8" s="1">
        <v>0.25</v>
      </c>
      <c r="Q8" s="1">
        <v>74.158180000000002</v>
      </c>
      <c r="R8" s="1">
        <f t="shared" si="3"/>
        <v>2.9545091633466134</v>
      </c>
      <c r="S8" s="1">
        <v>0.25</v>
      </c>
      <c r="U8" s="1">
        <f t="shared" si="4"/>
        <v>0</v>
      </c>
      <c r="V8" s="1">
        <v>0.25</v>
      </c>
    </row>
    <row r="9" spans="1:22" x14ac:dyDescent="0.3">
      <c r="A9" s="1">
        <v>39.670839999999998</v>
      </c>
      <c r="B9" s="1">
        <f t="shared" si="5"/>
        <v>1.5805115537848604</v>
      </c>
      <c r="C9" s="1">
        <v>0.3</v>
      </c>
      <c r="E9" s="1">
        <v>50.012500000000003</v>
      </c>
      <c r="F9" s="1">
        <f t="shared" si="0"/>
        <v>1.9925298804780875</v>
      </c>
      <c r="G9" s="1">
        <v>0.3</v>
      </c>
      <c r="I9" s="1">
        <v>61.644370000000002</v>
      </c>
      <c r="J9" s="1">
        <f t="shared" si="1"/>
        <v>2.455950996015936</v>
      </c>
      <c r="K9" s="1">
        <v>0.3</v>
      </c>
      <c r="M9" s="1">
        <v>75.021979999999999</v>
      </c>
      <c r="N9" s="1">
        <f t="shared" si="2"/>
        <v>2.9889235059760955</v>
      </c>
      <c r="O9" s="1">
        <v>0.3</v>
      </c>
      <c r="Q9" s="1">
        <v>91.987710000000007</v>
      </c>
      <c r="R9" s="1">
        <f t="shared" si="3"/>
        <v>3.664849003984064</v>
      </c>
      <c r="S9" s="1">
        <v>0.3</v>
      </c>
      <c r="U9" s="1">
        <f t="shared" si="4"/>
        <v>0</v>
      </c>
      <c r="V9" s="1">
        <v>0.3</v>
      </c>
    </row>
    <row r="10" spans="1:22" x14ac:dyDescent="0.3">
      <c r="A10" s="1">
        <v>48.195549999999997</v>
      </c>
      <c r="B10" s="1">
        <f t="shared" si="5"/>
        <v>1.9201414342629479</v>
      </c>
      <c r="C10" s="1">
        <v>0.35</v>
      </c>
      <c r="E10" s="1">
        <v>60.368989999999997</v>
      </c>
      <c r="F10" s="1">
        <f t="shared" si="0"/>
        <v>2.4051390438247009</v>
      </c>
      <c r="G10" s="1">
        <v>0.35</v>
      </c>
      <c r="I10" s="1">
        <v>74.085999999999999</v>
      </c>
      <c r="J10" s="1">
        <f t="shared" si="1"/>
        <v>2.951633466135458</v>
      </c>
      <c r="K10" s="1">
        <v>0.35</v>
      </c>
      <c r="M10" s="1">
        <v>89.913020000000003</v>
      </c>
      <c r="N10" s="1">
        <f t="shared" si="2"/>
        <v>3.58219203187251</v>
      </c>
      <c r="O10" s="1">
        <v>0.35</v>
      </c>
      <c r="Q10" s="1">
        <v>110.0796</v>
      </c>
      <c r="R10" s="1">
        <f t="shared" si="3"/>
        <v>4.3856414342629479</v>
      </c>
      <c r="S10" s="1">
        <v>0.35</v>
      </c>
      <c r="U10" s="1">
        <f t="shared" si="4"/>
        <v>0</v>
      </c>
      <c r="V10" s="1">
        <v>0.35</v>
      </c>
    </row>
    <row r="11" spans="1:22" x14ac:dyDescent="0.3">
      <c r="A11" s="1">
        <v>57.120910000000002</v>
      </c>
      <c r="B11" s="1">
        <f t="shared" si="5"/>
        <v>2.275733466135458</v>
      </c>
      <c r="C11" s="1">
        <v>0.4</v>
      </c>
      <c r="E11" s="1">
        <v>71.113910000000004</v>
      </c>
      <c r="F11" s="1">
        <f t="shared" si="0"/>
        <v>2.8332235059760955</v>
      </c>
      <c r="G11" s="1">
        <v>0.4</v>
      </c>
      <c r="I11" s="1">
        <v>86.887079999999997</v>
      </c>
      <c r="J11" s="1">
        <f t="shared" si="1"/>
        <v>3.4616366533864538</v>
      </c>
      <c r="K11" s="1">
        <v>0.4</v>
      </c>
      <c r="M11" s="1">
        <v>105.12220000000001</v>
      </c>
      <c r="N11" s="1">
        <f t="shared" si="2"/>
        <v>4.1881354581673307</v>
      </c>
      <c r="O11" s="1">
        <v>0.4</v>
      </c>
      <c r="Q11" s="1">
        <v>128.44749999999999</v>
      </c>
      <c r="R11" s="1">
        <f t="shared" si="3"/>
        <v>5.1174302788844619</v>
      </c>
      <c r="S11" s="1">
        <v>0.4</v>
      </c>
      <c r="U11" s="1">
        <f t="shared" si="4"/>
        <v>0</v>
      </c>
      <c r="V11" s="1">
        <v>0.4</v>
      </c>
    </row>
    <row r="12" spans="1:22" x14ac:dyDescent="0.3">
      <c r="J12" s="3"/>
      <c r="K12" s="3"/>
    </row>
    <row r="13" spans="1:22" x14ac:dyDescent="0.3">
      <c r="A13" s="31" t="s">
        <v>2</v>
      </c>
      <c r="B13" s="31"/>
      <c r="C13" s="14" t="s">
        <v>48</v>
      </c>
      <c r="D13" s="15" t="s">
        <v>47</v>
      </c>
    </row>
    <row r="14" spans="1:22" x14ac:dyDescent="0.3">
      <c r="A14" s="21" t="s">
        <v>3</v>
      </c>
      <c r="B14" s="21"/>
      <c r="C14" s="11">
        <v>1</v>
      </c>
      <c r="D14" s="11"/>
    </row>
    <row r="15" spans="1:22" x14ac:dyDescent="0.3">
      <c r="A15" s="21" t="s">
        <v>63</v>
      </c>
      <c r="B15" s="21"/>
      <c r="C15" s="11">
        <v>10</v>
      </c>
      <c r="D15" s="11" t="s">
        <v>14</v>
      </c>
    </row>
    <row r="16" spans="1:22" x14ac:dyDescent="0.3">
      <c r="A16" s="21" t="s">
        <v>5</v>
      </c>
      <c r="B16" s="21"/>
      <c r="C16" s="12">
        <v>2.6220000000000001E-6</v>
      </c>
      <c r="D16" s="11" t="s">
        <v>8</v>
      </c>
    </row>
    <row r="17" spans="1:7" x14ac:dyDescent="0.3">
      <c r="A17" s="32" t="s">
        <v>6</v>
      </c>
      <c r="B17" s="32"/>
      <c r="C17" s="11"/>
      <c r="D17" s="11"/>
      <c r="E17" s="33" t="s">
        <v>65</v>
      </c>
      <c r="F17" s="34"/>
      <c r="G17" s="34"/>
    </row>
    <row r="18" spans="1:7" x14ac:dyDescent="0.3">
      <c r="A18" s="21" t="s">
        <v>70</v>
      </c>
      <c r="B18" s="21"/>
      <c r="C18" s="11"/>
      <c r="D18" s="11"/>
      <c r="E18" s="33"/>
      <c r="F18" s="34"/>
      <c r="G18" s="34"/>
    </row>
    <row r="19" spans="1:7" x14ac:dyDescent="0.3">
      <c r="A19" s="21" t="s">
        <v>16</v>
      </c>
      <c r="B19" s="21"/>
      <c r="C19" s="11"/>
      <c r="D19" s="11"/>
      <c r="E19" s="33"/>
      <c r="F19" s="34"/>
      <c r="G19" s="34"/>
    </row>
    <row r="20" spans="1:7" x14ac:dyDescent="0.3">
      <c r="A20" s="21" t="s">
        <v>17</v>
      </c>
      <c r="B20" s="21"/>
      <c r="C20" s="11">
        <v>3.4520000000000002E-2</v>
      </c>
      <c r="D20" s="11" t="s">
        <v>46</v>
      </c>
    </row>
    <row r="21" spans="1:7" x14ac:dyDescent="0.3">
      <c r="A21" s="26" t="s">
        <v>50</v>
      </c>
      <c r="B21" s="27"/>
      <c r="C21" s="11">
        <v>0.74</v>
      </c>
      <c r="D21" s="11" t="s">
        <v>45</v>
      </c>
    </row>
    <row r="22" spans="1:7" x14ac:dyDescent="0.3">
      <c r="A22" s="21" t="s">
        <v>44</v>
      </c>
      <c r="B22" s="21"/>
      <c r="C22" s="11">
        <v>9.5999999999999992E-3</v>
      </c>
      <c r="D22" s="11" t="s">
        <v>45</v>
      </c>
    </row>
    <row r="23" spans="1:7" x14ac:dyDescent="0.3">
      <c r="A23" s="21" t="s">
        <v>49</v>
      </c>
      <c r="B23" s="21"/>
      <c r="C23" s="11">
        <v>5.0900000000000001E-2</v>
      </c>
      <c r="D23" s="11" t="s">
        <v>45</v>
      </c>
    </row>
    <row r="24" spans="1:7" x14ac:dyDescent="0.3">
      <c r="A24" s="25" t="s">
        <v>31</v>
      </c>
      <c r="B24" s="25"/>
      <c r="C24" s="11">
        <v>104166.7</v>
      </c>
      <c r="D24" s="11" t="s">
        <v>32</v>
      </c>
    </row>
    <row r="25" spans="1:7" x14ac:dyDescent="0.3">
      <c r="A25" s="26" t="s">
        <v>29</v>
      </c>
      <c r="B25" s="27"/>
      <c r="C25" s="11">
        <v>5200</v>
      </c>
      <c r="D25" s="11" t="s">
        <v>30</v>
      </c>
      <c r="G25" s="4"/>
    </row>
    <row r="26" spans="1:7" x14ac:dyDescent="0.3">
      <c r="A26" s="21" t="s">
        <v>59</v>
      </c>
      <c r="B26" s="21"/>
      <c r="C26" s="13">
        <v>9.9999999999999998E-13</v>
      </c>
      <c r="D26" s="11" t="s">
        <v>38</v>
      </c>
    </row>
    <row r="27" spans="1:7" x14ac:dyDescent="0.3">
      <c r="A27" s="22" t="s">
        <v>60</v>
      </c>
      <c r="B27" s="22"/>
      <c r="C27" s="11">
        <v>0.7</v>
      </c>
      <c r="D27" s="11"/>
    </row>
    <row r="28" spans="1:7" x14ac:dyDescent="0.3">
      <c r="A28" s="21" t="s">
        <v>61</v>
      </c>
      <c r="B28" s="21"/>
      <c r="C28" s="13">
        <v>1E-13</v>
      </c>
      <c r="D28" s="11" t="s">
        <v>38</v>
      </c>
    </row>
    <row r="29" spans="1:7" x14ac:dyDescent="0.3">
      <c r="A29" s="21" t="s">
        <v>62</v>
      </c>
      <c r="B29" s="21"/>
      <c r="C29" s="11">
        <v>0.28000000000000003</v>
      </c>
      <c r="D29" s="1"/>
    </row>
    <row r="34" spans="7:7" x14ac:dyDescent="0.3">
      <c r="G34" s="3"/>
    </row>
  </sheetData>
  <mergeCells count="23">
    <mergeCell ref="A28:B28"/>
    <mergeCell ref="A29:B29"/>
    <mergeCell ref="E17:G19"/>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C1"/>
    <mergeCell ref="E1:G1"/>
    <mergeCell ref="I1:K1"/>
    <mergeCell ref="M1:O1"/>
    <mergeCell ref="Q1:S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594F8-1FA4-4354-AC64-04CEBCB95E9E}">
  <dimension ref="A1:S30"/>
  <sheetViews>
    <sheetView workbookViewId="0">
      <selection activeCell="F2" sqref="F2"/>
    </sheetView>
  </sheetViews>
  <sheetFormatPr defaultRowHeight="14.4" x14ac:dyDescent="0.3"/>
  <sheetData>
    <row r="1" spans="1:19" x14ac:dyDescent="0.3">
      <c r="A1" s="28" t="s">
        <v>82</v>
      </c>
      <c r="B1" s="29"/>
      <c r="C1" s="30"/>
      <c r="E1" s="28" t="s">
        <v>83</v>
      </c>
      <c r="F1" s="29"/>
      <c r="G1" s="30"/>
      <c r="I1" s="28" t="s">
        <v>84</v>
      </c>
      <c r="J1" s="29"/>
      <c r="K1" s="30"/>
      <c r="M1" s="28" t="s">
        <v>86</v>
      </c>
      <c r="N1" s="29"/>
      <c r="O1" s="30"/>
      <c r="Q1" s="28" t="s">
        <v>85</v>
      </c>
      <c r="R1" s="29"/>
      <c r="S1" s="30"/>
    </row>
    <row r="2" spans="1:19" x14ac:dyDescent="0.3">
      <c r="A2" s="2" t="s">
        <v>0</v>
      </c>
      <c r="B2" s="2" t="s">
        <v>1</v>
      </c>
      <c r="C2" s="2" t="s">
        <v>7</v>
      </c>
      <c r="E2" s="2" t="s">
        <v>0</v>
      </c>
      <c r="F2" s="2" t="s">
        <v>1</v>
      </c>
      <c r="G2" s="2" t="s">
        <v>7</v>
      </c>
      <c r="I2" s="2" t="s">
        <v>0</v>
      </c>
      <c r="J2" s="2" t="s">
        <v>1</v>
      </c>
      <c r="K2" s="2" t="s">
        <v>7</v>
      </c>
      <c r="M2" s="2" t="s">
        <v>0</v>
      </c>
      <c r="N2" s="2" t="s">
        <v>1</v>
      </c>
      <c r="O2" s="2" t="s">
        <v>7</v>
      </c>
      <c r="Q2" s="2" t="s">
        <v>0</v>
      </c>
      <c r="R2" s="2" t="s">
        <v>1</v>
      </c>
      <c r="S2" s="2" t="s">
        <v>7</v>
      </c>
    </row>
    <row r="3" spans="1:19" x14ac:dyDescent="0.3">
      <c r="A3" s="1">
        <v>0</v>
      </c>
      <c r="B3" s="1">
        <f>A3/25.1</f>
        <v>0</v>
      </c>
      <c r="C3">
        <v>3.4520000000000002E-2</v>
      </c>
      <c r="E3" s="1">
        <v>0</v>
      </c>
      <c r="F3" s="1">
        <f>E3/25.1</f>
        <v>0</v>
      </c>
      <c r="G3">
        <v>3.4520000000000002E-2</v>
      </c>
      <c r="I3" s="1">
        <v>0</v>
      </c>
      <c r="J3" s="1">
        <f>I3/25.1</f>
        <v>0</v>
      </c>
      <c r="K3">
        <v>3.4520000000000002E-2</v>
      </c>
      <c r="M3" s="1">
        <v>0</v>
      </c>
      <c r="N3" s="1">
        <f>M3/25.1</f>
        <v>0</v>
      </c>
      <c r="O3">
        <v>3.4520000000000002E-2</v>
      </c>
      <c r="Q3" s="1">
        <v>0</v>
      </c>
      <c r="R3" s="1">
        <f>Q3/25.1</f>
        <v>0</v>
      </c>
      <c r="S3">
        <v>3.4520000000000002E-2</v>
      </c>
    </row>
    <row r="4" spans="1:19" x14ac:dyDescent="0.3">
      <c r="A4" s="1">
        <v>4.3083159999999996</v>
      </c>
      <c r="B4" s="1">
        <f>A4/25.1</f>
        <v>0.1716460557768924</v>
      </c>
      <c r="C4" s="1">
        <v>0.05</v>
      </c>
      <c r="E4" s="1">
        <v>4.3143770000000004</v>
      </c>
      <c r="F4" s="1">
        <f>E4/25.1</f>
        <v>0.17188752988047809</v>
      </c>
      <c r="G4" s="1">
        <v>0.05</v>
      </c>
      <c r="I4" s="1">
        <v>4.3061379999999998</v>
      </c>
      <c r="J4" s="1">
        <f>I4/25.1</f>
        <v>0.17155928286852587</v>
      </c>
      <c r="K4" s="1">
        <v>0.05</v>
      </c>
      <c r="M4" s="1">
        <v>4.2896359999999998</v>
      </c>
      <c r="N4" s="1">
        <f>M4/25.1</f>
        <v>0.17090183266932268</v>
      </c>
      <c r="O4" s="1">
        <v>0.05</v>
      </c>
      <c r="Q4" s="1">
        <v>4.2702960000000001</v>
      </c>
      <c r="R4" s="1">
        <f>Q4/25.1</f>
        <v>0.17013131474103585</v>
      </c>
      <c r="S4" s="1">
        <v>0.05</v>
      </c>
    </row>
    <row r="5" spans="1:19" x14ac:dyDescent="0.3">
      <c r="A5" s="1">
        <v>18.253489999999999</v>
      </c>
      <c r="B5" s="1">
        <f t="shared" ref="B5:B11" si="0">A5/25.1</f>
        <v>0.72723067729083657</v>
      </c>
      <c r="C5" s="1">
        <v>0.1</v>
      </c>
      <c r="E5" s="1">
        <v>18.27927</v>
      </c>
      <c r="F5" s="1">
        <f t="shared" ref="F5:F11" si="1">E5/25.1</f>
        <v>0.72825776892430272</v>
      </c>
      <c r="G5" s="1">
        <v>0.1</v>
      </c>
      <c r="I5" s="1">
        <v>18.24427</v>
      </c>
      <c r="J5" s="1">
        <f t="shared" ref="J5:J11" si="2">I5/25.1</f>
        <v>0.72686334661354579</v>
      </c>
      <c r="K5" s="1">
        <v>0.1</v>
      </c>
      <c r="M5" s="1">
        <v>18.174140000000001</v>
      </c>
      <c r="N5" s="1">
        <f t="shared" ref="N5:N11" si="3">M5/25.1</f>
        <v>0.72406932270916335</v>
      </c>
      <c r="O5" s="1">
        <v>0.1</v>
      </c>
      <c r="Q5" s="1">
        <v>18.09196</v>
      </c>
      <c r="R5" s="1">
        <f t="shared" ref="R5:R11" si="4">Q5/25.1</f>
        <v>0.72079521912350597</v>
      </c>
      <c r="S5" s="1">
        <v>0.1</v>
      </c>
    </row>
    <row r="6" spans="1:19" x14ac:dyDescent="0.3">
      <c r="A6" s="1">
        <v>32.303910000000002</v>
      </c>
      <c r="B6" s="1">
        <f t="shared" si="0"/>
        <v>1.2870083665338645</v>
      </c>
      <c r="C6" s="1">
        <v>0.15</v>
      </c>
      <c r="E6" s="1">
        <v>32.349939999999997</v>
      </c>
      <c r="F6" s="1">
        <f t="shared" si="1"/>
        <v>1.2888422310756971</v>
      </c>
      <c r="G6" s="1">
        <v>0.15</v>
      </c>
      <c r="I6" s="1">
        <v>32.287469999999999</v>
      </c>
      <c r="J6" s="1">
        <f t="shared" si="2"/>
        <v>1.2863533864541832</v>
      </c>
      <c r="K6" s="1">
        <v>0.15</v>
      </c>
      <c r="M6" s="1">
        <v>32.162289999999999</v>
      </c>
      <c r="N6" s="1">
        <f t="shared" si="3"/>
        <v>1.2813661354581671</v>
      </c>
      <c r="O6" s="1">
        <v>0.15</v>
      </c>
      <c r="Q6" s="1">
        <v>32.015650000000001</v>
      </c>
      <c r="R6" s="1">
        <f t="shared" si="4"/>
        <v>1.27552390438247</v>
      </c>
      <c r="S6" s="1">
        <v>0.15</v>
      </c>
    </row>
    <row r="7" spans="1:19" x14ac:dyDescent="0.3">
      <c r="A7" s="1">
        <v>46.530389999999997</v>
      </c>
      <c r="B7" s="1">
        <f t="shared" si="0"/>
        <v>1.8538003984063742</v>
      </c>
      <c r="C7" s="1">
        <v>0.2</v>
      </c>
      <c r="E7" s="1">
        <v>46.597569999999997</v>
      </c>
      <c r="F7" s="1">
        <f t="shared" si="1"/>
        <v>1.8564768924302786</v>
      </c>
      <c r="G7" s="1">
        <v>0.2</v>
      </c>
      <c r="I7" s="1">
        <v>46.506390000000003</v>
      </c>
      <c r="J7" s="1">
        <f t="shared" si="2"/>
        <v>1.8528442231075697</v>
      </c>
      <c r="K7" s="1">
        <v>0.2</v>
      </c>
      <c r="M7" s="1">
        <v>46.323709999999998</v>
      </c>
      <c r="N7" s="1">
        <f t="shared" si="3"/>
        <v>1.8455661354581672</v>
      </c>
      <c r="O7" s="1">
        <v>0.2</v>
      </c>
      <c r="Q7" s="1">
        <v>46.109780000000001</v>
      </c>
      <c r="R7" s="1">
        <f t="shared" si="4"/>
        <v>1.8370430278884462</v>
      </c>
      <c r="S7" s="1">
        <v>0.2</v>
      </c>
    </row>
    <row r="8" spans="1:19" x14ac:dyDescent="0.3">
      <c r="A8" s="1">
        <v>60.991379999999999</v>
      </c>
      <c r="B8" s="1">
        <f t="shared" si="0"/>
        <v>2.4299354581673307</v>
      </c>
      <c r="C8" s="1">
        <v>0.25</v>
      </c>
      <c r="E8" s="1">
        <v>61.080869999999997</v>
      </c>
      <c r="F8" s="1">
        <f t="shared" si="1"/>
        <v>2.4335007968127487</v>
      </c>
      <c r="G8" s="1">
        <v>0.25</v>
      </c>
      <c r="I8" s="1">
        <v>60.959319999999998</v>
      </c>
      <c r="J8" s="1">
        <f t="shared" si="2"/>
        <v>2.4286581673306773</v>
      </c>
      <c r="K8" s="1">
        <v>0.25</v>
      </c>
      <c r="M8" s="1">
        <v>60.715890000000002</v>
      </c>
      <c r="N8" s="1">
        <f t="shared" si="3"/>
        <v>2.418959760956175</v>
      </c>
      <c r="O8" s="1">
        <v>0.25</v>
      </c>
      <c r="Q8" s="1">
        <v>60.430869999999999</v>
      </c>
      <c r="R8" s="1">
        <f t="shared" si="4"/>
        <v>2.4076043824701192</v>
      </c>
      <c r="S8" s="1">
        <v>0.25</v>
      </c>
    </row>
    <row r="9" spans="1:19" x14ac:dyDescent="0.3">
      <c r="A9" s="1">
        <v>75.731269999999995</v>
      </c>
      <c r="B9" s="1">
        <f t="shared" si="0"/>
        <v>3.017182071713147</v>
      </c>
      <c r="C9" s="1">
        <v>0.3</v>
      </c>
      <c r="E9" s="1">
        <v>75.84442</v>
      </c>
      <c r="F9" s="1">
        <f t="shared" si="1"/>
        <v>3.0216900398406374</v>
      </c>
      <c r="G9" s="1">
        <v>0.3</v>
      </c>
      <c r="I9" s="1">
        <v>75.690569999999994</v>
      </c>
      <c r="J9" s="1">
        <f t="shared" si="2"/>
        <v>3.0155605577689237</v>
      </c>
      <c r="K9" s="1">
        <v>0.3</v>
      </c>
      <c r="M9" s="1">
        <v>75.38252</v>
      </c>
      <c r="N9" s="1">
        <f t="shared" si="3"/>
        <v>3.0032876494023903</v>
      </c>
      <c r="O9" s="1">
        <v>0.3</v>
      </c>
      <c r="Q9" s="1">
        <v>75.021990000000002</v>
      </c>
      <c r="R9" s="1">
        <f t="shared" si="4"/>
        <v>2.98892390438247</v>
      </c>
      <c r="S9" s="1">
        <v>0.3</v>
      </c>
    </row>
    <row r="10" spans="1:19" x14ac:dyDescent="0.3">
      <c r="A10" s="1">
        <v>90.780770000000004</v>
      </c>
      <c r="B10" s="1">
        <f t="shared" si="0"/>
        <v>3.6167637450199202</v>
      </c>
      <c r="C10" s="1">
        <v>0.35</v>
      </c>
      <c r="E10" s="1">
        <v>90.919039999999995</v>
      </c>
      <c r="F10" s="1">
        <f t="shared" si="1"/>
        <v>3.6222725099601591</v>
      </c>
      <c r="G10" s="1">
        <v>0.35</v>
      </c>
      <c r="I10" s="1">
        <v>90.730779999999996</v>
      </c>
      <c r="J10" s="1">
        <f t="shared" si="2"/>
        <v>3.6147721115537843</v>
      </c>
      <c r="K10" s="1">
        <v>0.35</v>
      </c>
      <c r="M10" s="1">
        <v>90.353939999999994</v>
      </c>
      <c r="N10" s="1">
        <f t="shared" si="3"/>
        <v>3.5997585657370514</v>
      </c>
      <c r="O10" s="1">
        <v>0.35</v>
      </c>
      <c r="Q10" s="1">
        <v>89.913030000000006</v>
      </c>
      <c r="R10" s="1">
        <f t="shared" si="4"/>
        <v>3.5821924302788846</v>
      </c>
      <c r="S10" s="1">
        <v>0.35</v>
      </c>
    </row>
    <row r="11" spans="1:19" x14ac:dyDescent="0.3">
      <c r="A11" s="1">
        <v>106.1585</v>
      </c>
      <c r="B11" s="1">
        <f t="shared" si="0"/>
        <v>4.2294223107569717</v>
      </c>
      <c r="C11" s="1">
        <v>0.4</v>
      </c>
      <c r="E11" s="1">
        <v>106.32340000000001</v>
      </c>
      <c r="F11" s="1">
        <f t="shared" si="1"/>
        <v>4.2359920318725104</v>
      </c>
      <c r="G11" s="1">
        <v>0.4</v>
      </c>
      <c r="I11" s="1">
        <v>106.0985</v>
      </c>
      <c r="J11" s="1">
        <f t="shared" si="2"/>
        <v>4.2270318725099596</v>
      </c>
      <c r="K11" s="1">
        <v>0.4</v>
      </c>
      <c r="M11" s="1">
        <v>105.6486</v>
      </c>
      <c r="N11" s="1">
        <f t="shared" si="3"/>
        <v>4.2091075697211151</v>
      </c>
      <c r="O11" s="1">
        <v>0.4</v>
      </c>
      <c r="Q11" s="1">
        <v>105.12220000000001</v>
      </c>
      <c r="R11" s="1">
        <f t="shared" si="4"/>
        <v>4.1881354581673307</v>
      </c>
      <c r="S11" s="1">
        <v>0.4</v>
      </c>
    </row>
    <row r="14" spans="1:19" x14ac:dyDescent="0.3">
      <c r="A14" s="31" t="s">
        <v>2</v>
      </c>
      <c r="B14" s="31"/>
      <c r="C14" s="14" t="s">
        <v>48</v>
      </c>
      <c r="D14" s="15" t="s">
        <v>47</v>
      </c>
    </row>
    <row r="15" spans="1:19" x14ac:dyDescent="0.3">
      <c r="A15" s="21" t="s">
        <v>3</v>
      </c>
      <c r="B15" s="21"/>
      <c r="C15" s="11">
        <v>1</v>
      </c>
      <c r="D15" s="11"/>
    </row>
    <row r="16" spans="1:19" x14ac:dyDescent="0.3">
      <c r="A16" s="21" t="s">
        <v>63</v>
      </c>
      <c r="B16" s="21"/>
      <c r="C16" s="11">
        <v>10</v>
      </c>
      <c r="D16" s="11" t="s">
        <v>14</v>
      </c>
    </row>
    <row r="17" spans="1:4" x14ac:dyDescent="0.3">
      <c r="A17" s="21" t="s">
        <v>5</v>
      </c>
      <c r="B17" s="21"/>
      <c r="C17" s="12">
        <v>2.6220000000000001E-6</v>
      </c>
      <c r="D17" s="11" t="s">
        <v>8</v>
      </c>
    </row>
    <row r="18" spans="1:4" x14ac:dyDescent="0.3">
      <c r="A18" s="21" t="s">
        <v>6</v>
      </c>
      <c r="B18" s="21"/>
      <c r="C18" s="11">
        <v>348</v>
      </c>
      <c r="D18" s="11" t="s">
        <v>53</v>
      </c>
    </row>
    <row r="19" spans="1:4" x14ac:dyDescent="0.3">
      <c r="A19" s="21" t="s">
        <v>15</v>
      </c>
      <c r="B19" s="21"/>
      <c r="C19" s="11">
        <v>11.8</v>
      </c>
      <c r="D19" s="11" t="s">
        <v>51</v>
      </c>
    </row>
    <row r="20" spans="1:4" x14ac:dyDescent="0.3">
      <c r="A20" s="21" t="s">
        <v>16</v>
      </c>
      <c r="B20" s="21"/>
      <c r="C20" s="11">
        <v>2.1309999999999999E-2</v>
      </c>
      <c r="D20" s="11" t="s">
        <v>52</v>
      </c>
    </row>
    <row r="21" spans="1:4" x14ac:dyDescent="0.3">
      <c r="A21" s="21" t="s">
        <v>17</v>
      </c>
      <c r="B21" s="21"/>
      <c r="C21" s="11">
        <v>3.4520000000000002E-2</v>
      </c>
      <c r="D21" s="11" t="s">
        <v>46</v>
      </c>
    </row>
    <row r="22" spans="1:4" x14ac:dyDescent="0.3">
      <c r="A22" s="23" t="s">
        <v>50</v>
      </c>
      <c r="B22" s="24"/>
      <c r="C22" s="11"/>
      <c r="D22" s="11"/>
    </row>
    <row r="23" spans="1:4" x14ac:dyDescent="0.3">
      <c r="A23" s="21" t="s">
        <v>44</v>
      </c>
      <c r="B23" s="21"/>
      <c r="C23" s="11">
        <v>9.5999999999999992E-3</v>
      </c>
      <c r="D23" s="11" t="s">
        <v>45</v>
      </c>
    </row>
    <row r="24" spans="1:4" x14ac:dyDescent="0.3">
      <c r="A24" s="21" t="s">
        <v>49</v>
      </c>
      <c r="B24" s="21"/>
      <c r="C24" s="11">
        <v>5.0900000000000001E-2</v>
      </c>
      <c r="D24" s="11" t="s">
        <v>45</v>
      </c>
    </row>
    <row r="25" spans="1:4" x14ac:dyDescent="0.3">
      <c r="A25" s="25" t="s">
        <v>31</v>
      </c>
      <c r="B25" s="25"/>
      <c r="C25" s="11">
        <v>104166.7</v>
      </c>
      <c r="D25" s="11" t="s">
        <v>32</v>
      </c>
    </row>
    <row r="26" spans="1:4" x14ac:dyDescent="0.3">
      <c r="A26" s="26" t="s">
        <v>29</v>
      </c>
      <c r="B26" s="27"/>
      <c r="C26" s="11">
        <v>5200</v>
      </c>
      <c r="D26" s="11" t="s">
        <v>30</v>
      </c>
    </row>
    <row r="27" spans="1:4" x14ac:dyDescent="0.3">
      <c r="A27" s="21" t="s">
        <v>59</v>
      </c>
      <c r="B27" s="21"/>
      <c r="C27" s="13">
        <v>9.9999999999999998E-13</v>
      </c>
      <c r="D27" s="11" t="s">
        <v>38</v>
      </c>
    </row>
    <row r="28" spans="1:4" x14ac:dyDescent="0.3">
      <c r="A28" s="22" t="s">
        <v>60</v>
      </c>
      <c r="B28" s="22"/>
      <c r="C28" s="11">
        <v>0.7</v>
      </c>
      <c r="D28" s="11"/>
    </row>
    <row r="29" spans="1:4" x14ac:dyDescent="0.3">
      <c r="A29" s="21" t="s">
        <v>61</v>
      </c>
      <c r="B29" s="21"/>
      <c r="C29" s="13">
        <v>1E-13</v>
      </c>
      <c r="D29" s="11" t="s">
        <v>38</v>
      </c>
    </row>
    <row r="30" spans="1:4" x14ac:dyDescent="0.3">
      <c r="A30" s="21" t="s">
        <v>62</v>
      </c>
      <c r="B30" s="21"/>
      <c r="C30" s="11">
        <v>0.28000000000000003</v>
      </c>
      <c r="D30" s="1"/>
    </row>
  </sheetData>
  <mergeCells count="22">
    <mergeCell ref="Q1:S1"/>
    <mergeCell ref="A14:B14"/>
    <mergeCell ref="A20:B20"/>
    <mergeCell ref="A1:C1"/>
    <mergeCell ref="E1:G1"/>
    <mergeCell ref="I1:K1"/>
    <mergeCell ref="M1:O1"/>
    <mergeCell ref="A15:B15"/>
    <mergeCell ref="A16:B16"/>
    <mergeCell ref="A17:B17"/>
    <mergeCell ref="A18:B18"/>
    <mergeCell ref="A19:B19"/>
    <mergeCell ref="A27:B27"/>
    <mergeCell ref="A28:B28"/>
    <mergeCell ref="A29:B29"/>
    <mergeCell ref="A30:B30"/>
    <mergeCell ref="A21:B21"/>
    <mergeCell ref="A22:B22"/>
    <mergeCell ref="A23:B23"/>
    <mergeCell ref="A24:B24"/>
    <mergeCell ref="A25:B25"/>
    <mergeCell ref="A26:B2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8AFE4-1285-4118-81AF-0AF3CFD85A28}">
  <dimension ref="A1:Q22"/>
  <sheetViews>
    <sheetView tabSelected="1" workbookViewId="0">
      <selection activeCell="B18" sqref="B18"/>
    </sheetView>
  </sheetViews>
  <sheetFormatPr defaultRowHeight="14.4" x14ac:dyDescent="0.3"/>
  <cols>
    <col min="1" max="1" width="14.5546875" customWidth="1"/>
    <col min="2" max="2" width="16.33203125" customWidth="1"/>
  </cols>
  <sheetData>
    <row r="1" spans="1:17" x14ac:dyDescent="0.3">
      <c r="A1" s="2" t="s">
        <v>87</v>
      </c>
      <c r="B1" s="2" t="s">
        <v>7</v>
      </c>
    </row>
    <row r="2" spans="1:17" ht="14.4" customHeight="1" x14ac:dyDescent="0.3">
      <c r="A2" s="20">
        <f>B2*26.58595</f>
        <v>0.91774699400000004</v>
      </c>
      <c r="B2">
        <v>3.4520000000000002E-2</v>
      </c>
      <c r="D2" s="34" t="s">
        <v>88</v>
      </c>
      <c r="E2" s="34"/>
      <c r="F2" s="34"/>
      <c r="G2" s="34"/>
      <c r="H2" s="34"/>
      <c r="I2" s="34"/>
      <c r="J2" s="34"/>
      <c r="K2" s="34"/>
      <c r="L2" s="34"/>
      <c r="M2" s="34"/>
      <c r="N2" s="34"/>
      <c r="O2" s="34"/>
      <c r="P2" s="34"/>
      <c r="Q2" s="34"/>
    </row>
    <row r="3" spans="1:17" x14ac:dyDescent="0.3">
      <c r="A3" s="20">
        <f t="shared" ref="A3:A10" si="0">B3*26.58595</f>
        <v>1.3292975</v>
      </c>
      <c r="B3" s="1">
        <v>0.05</v>
      </c>
      <c r="D3" s="34"/>
      <c r="E3" s="34"/>
      <c r="F3" s="34"/>
      <c r="G3" s="34"/>
      <c r="H3" s="34"/>
      <c r="I3" s="34"/>
      <c r="J3" s="34"/>
      <c r="K3" s="34"/>
      <c r="L3" s="34"/>
      <c r="M3" s="34"/>
      <c r="N3" s="34"/>
      <c r="O3" s="34"/>
      <c r="P3" s="34"/>
      <c r="Q3" s="34"/>
    </row>
    <row r="4" spans="1:17" x14ac:dyDescent="0.3">
      <c r="A4" s="20">
        <f t="shared" si="0"/>
        <v>2.658595</v>
      </c>
      <c r="B4" s="1">
        <v>0.1</v>
      </c>
      <c r="D4" s="34"/>
      <c r="E4" s="34"/>
      <c r="F4" s="34"/>
      <c r="G4" s="34"/>
      <c r="H4" s="34"/>
      <c r="I4" s="34"/>
      <c r="J4" s="34"/>
      <c r="K4" s="34"/>
      <c r="L4" s="34"/>
      <c r="M4" s="34"/>
      <c r="N4" s="34"/>
      <c r="O4" s="34"/>
      <c r="P4" s="34"/>
      <c r="Q4" s="34"/>
    </row>
    <row r="5" spans="1:17" x14ac:dyDescent="0.3">
      <c r="A5" s="20">
        <f t="shared" si="0"/>
        <v>3.9878925000000001</v>
      </c>
      <c r="B5" s="1">
        <v>0.15</v>
      </c>
      <c r="D5" s="34"/>
      <c r="E5" s="34"/>
      <c r="F5" s="34"/>
      <c r="G5" s="34"/>
      <c r="H5" s="34"/>
      <c r="I5" s="34"/>
      <c r="J5" s="34"/>
      <c r="K5" s="34"/>
      <c r="L5" s="34"/>
      <c r="M5" s="34"/>
      <c r="N5" s="34"/>
      <c r="O5" s="34"/>
      <c r="P5" s="34"/>
      <c r="Q5" s="34"/>
    </row>
    <row r="6" spans="1:17" x14ac:dyDescent="0.3">
      <c r="A6" s="20">
        <f t="shared" si="0"/>
        <v>5.3171900000000001</v>
      </c>
      <c r="B6" s="1">
        <v>0.2</v>
      </c>
      <c r="D6" s="34"/>
      <c r="E6" s="34"/>
      <c r="F6" s="34"/>
      <c r="G6" s="34"/>
      <c r="H6" s="34"/>
      <c r="I6" s="34"/>
      <c r="J6" s="34"/>
      <c r="K6" s="34"/>
      <c r="L6" s="34"/>
      <c r="M6" s="34"/>
      <c r="N6" s="34"/>
      <c r="O6" s="34"/>
      <c r="P6" s="34"/>
      <c r="Q6" s="34"/>
    </row>
    <row r="7" spans="1:17" x14ac:dyDescent="0.3">
      <c r="A7" s="20">
        <f t="shared" si="0"/>
        <v>6.6464875000000001</v>
      </c>
      <c r="B7" s="1">
        <v>0.25</v>
      </c>
      <c r="D7" s="34"/>
      <c r="E7" s="34"/>
      <c r="F7" s="34"/>
      <c r="G7" s="34"/>
      <c r="H7" s="34"/>
      <c r="I7" s="34"/>
      <c r="J7" s="34"/>
      <c r="K7" s="34"/>
      <c r="L7" s="34"/>
      <c r="M7" s="34"/>
      <c r="N7" s="34"/>
      <c r="O7" s="34"/>
      <c r="P7" s="34"/>
      <c r="Q7" s="34"/>
    </row>
    <row r="8" spans="1:17" x14ac:dyDescent="0.3">
      <c r="A8" s="20">
        <f t="shared" si="0"/>
        <v>7.9757850000000001</v>
      </c>
      <c r="B8" s="1">
        <v>0.3</v>
      </c>
      <c r="D8" s="34"/>
      <c r="E8" s="34"/>
      <c r="F8" s="34"/>
      <c r="G8" s="34"/>
      <c r="H8" s="34"/>
      <c r="I8" s="34"/>
      <c r="J8" s="34"/>
      <c r="K8" s="34"/>
      <c r="L8" s="34"/>
      <c r="M8" s="34"/>
      <c r="N8" s="34"/>
      <c r="O8" s="34"/>
      <c r="P8" s="34"/>
      <c r="Q8" s="34"/>
    </row>
    <row r="9" spans="1:17" x14ac:dyDescent="0.3">
      <c r="A9" s="20">
        <f t="shared" si="0"/>
        <v>9.3050824999999993</v>
      </c>
      <c r="B9" s="1">
        <v>0.35</v>
      </c>
      <c r="D9" s="34"/>
      <c r="E9" s="34"/>
      <c r="F9" s="34"/>
      <c r="G9" s="34"/>
      <c r="H9" s="34"/>
      <c r="I9" s="34"/>
      <c r="J9" s="34"/>
      <c r="K9" s="34"/>
      <c r="L9" s="34"/>
      <c r="M9" s="34"/>
      <c r="N9" s="34"/>
      <c r="O9" s="34"/>
      <c r="P9" s="34"/>
      <c r="Q9" s="34"/>
    </row>
    <row r="10" spans="1:17" x14ac:dyDescent="0.3">
      <c r="A10" s="20">
        <f t="shared" si="0"/>
        <v>10.63438</v>
      </c>
      <c r="B10" s="1">
        <v>0.4</v>
      </c>
      <c r="D10" s="34"/>
      <c r="E10" s="34"/>
      <c r="F10" s="34"/>
      <c r="G10" s="34"/>
      <c r="H10" s="34"/>
      <c r="I10" s="34"/>
      <c r="J10" s="34"/>
      <c r="K10" s="34"/>
      <c r="L10" s="34"/>
      <c r="M10" s="34"/>
      <c r="N10" s="34"/>
      <c r="O10" s="34"/>
      <c r="P10" s="34"/>
      <c r="Q10" s="34"/>
    </row>
    <row r="11" spans="1:17" x14ac:dyDescent="0.3">
      <c r="D11" s="34"/>
      <c r="E11" s="34"/>
      <c r="F11" s="34"/>
      <c r="G11" s="34"/>
      <c r="H11" s="34"/>
      <c r="I11" s="34"/>
      <c r="J11" s="34"/>
      <c r="K11" s="34"/>
      <c r="L11" s="34"/>
      <c r="M11" s="34"/>
      <c r="N11" s="34"/>
      <c r="O11" s="34"/>
      <c r="P11" s="34"/>
      <c r="Q11" s="34"/>
    </row>
    <row r="12" spans="1:17" x14ac:dyDescent="0.3">
      <c r="D12" s="34"/>
      <c r="E12" s="34"/>
      <c r="F12" s="34"/>
      <c r="G12" s="34"/>
      <c r="H12" s="34"/>
      <c r="I12" s="34"/>
      <c r="J12" s="34"/>
      <c r="K12" s="34"/>
      <c r="L12" s="34"/>
      <c r="M12" s="34"/>
      <c r="N12" s="34"/>
      <c r="O12" s="34"/>
      <c r="P12" s="34"/>
      <c r="Q12" s="34"/>
    </row>
    <row r="13" spans="1:17" x14ac:dyDescent="0.3">
      <c r="D13" s="34"/>
      <c r="E13" s="34"/>
      <c r="F13" s="34"/>
      <c r="G13" s="34"/>
      <c r="H13" s="34"/>
      <c r="I13" s="34"/>
      <c r="J13" s="34"/>
      <c r="K13" s="34"/>
      <c r="L13" s="34"/>
      <c r="M13" s="34"/>
      <c r="N13" s="34"/>
      <c r="O13" s="34"/>
      <c r="P13" s="34"/>
      <c r="Q13" s="34"/>
    </row>
    <row r="14" spans="1:17" x14ac:dyDescent="0.3">
      <c r="D14" s="34"/>
      <c r="E14" s="34"/>
      <c r="F14" s="34"/>
      <c r="G14" s="34"/>
      <c r="H14" s="34"/>
      <c r="I14" s="34"/>
      <c r="J14" s="34"/>
      <c r="K14" s="34"/>
      <c r="L14" s="34"/>
      <c r="M14" s="34"/>
      <c r="N14" s="34"/>
      <c r="O14" s="34"/>
      <c r="P14" s="34"/>
      <c r="Q14" s="34"/>
    </row>
    <row r="15" spans="1:17" x14ac:dyDescent="0.3">
      <c r="D15" s="34"/>
      <c r="E15" s="34"/>
      <c r="F15" s="34"/>
      <c r="G15" s="34"/>
      <c r="H15" s="34"/>
      <c r="I15" s="34"/>
      <c r="J15" s="34"/>
      <c r="K15" s="34"/>
      <c r="L15" s="34"/>
      <c r="M15" s="34"/>
      <c r="N15" s="34"/>
      <c r="O15" s="34"/>
      <c r="P15" s="34"/>
      <c r="Q15" s="34"/>
    </row>
    <row r="16" spans="1:17" x14ac:dyDescent="0.3">
      <c r="D16" s="34"/>
      <c r="E16" s="34"/>
      <c r="F16" s="34"/>
      <c r="G16" s="34"/>
      <c r="H16" s="34"/>
      <c r="I16" s="34"/>
      <c r="J16" s="34"/>
      <c r="K16" s="34"/>
      <c r="L16" s="34"/>
      <c r="M16" s="34"/>
      <c r="N16" s="34"/>
      <c r="O16" s="34"/>
      <c r="P16" s="34"/>
      <c r="Q16" s="34"/>
    </row>
    <row r="17" spans="4:17" x14ac:dyDescent="0.3">
      <c r="D17" s="34"/>
      <c r="E17" s="34"/>
      <c r="F17" s="34"/>
      <c r="G17" s="34"/>
      <c r="H17" s="34"/>
      <c r="I17" s="34"/>
      <c r="J17" s="34"/>
      <c r="K17" s="34"/>
      <c r="L17" s="34"/>
      <c r="M17" s="34"/>
      <c r="N17" s="34"/>
      <c r="O17" s="34"/>
      <c r="P17" s="34"/>
      <c r="Q17" s="34"/>
    </row>
    <row r="18" spans="4:17" x14ac:dyDescent="0.3">
      <c r="D18" s="34"/>
      <c r="E18" s="34"/>
      <c r="F18" s="34"/>
      <c r="G18" s="34"/>
      <c r="H18" s="34"/>
      <c r="I18" s="34"/>
      <c r="J18" s="34"/>
      <c r="K18" s="34"/>
      <c r="L18" s="34"/>
      <c r="M18" s="34"/>
      <c r="N18" s="34"/>
      <c r="O18" s="34"/>
      <c r="P18" s="34"/>
      <c r="Q18" s="34"/>
    </row>
    <row r="19" spans="4:17" x14ac:dyDescent="0.3">
      <c r="D19" s="34"/>
      <c r="E19" s="34"/>
      <c r="F19" s="34"/>
      <c r="G19" s="34"/>
      <c r="H19" s="34"/>
      <c r="I19" s="34"/>
      <c r="J19" s="34"/>
      <c r="K19" s="34"/>
      <c r="L19" s="34"/>
      <c r="M19" s="34"/>
      <c r="N19" s="34"/>
      <c r="O19" s="34"/>
      <c r="P19" s="34"/>
      <c r="Q19" s="34"/>
    </row>
    <row r="20" spans="4:17" x14ac:dyDescent="0.3">
      <c r="D20" s="34"/>
      <c r="E20" s="34"/>
      <c r="F20" s="34"/>
      <c r="G20" s="34"/>
      <c r="H20" s="34"/>
      <c r="I20" s="34"/>
      <c r="J20" s="34"/>
      <c r="K20" s="34"/>
      <c r="L20" s="34"/>
      <c r="M20" s="34"/>
      <c r="N20" s="34"/>
      <c r="O20" s="34"/>
      <c r="P20" s="34"/>
      <c r="Q20" s="34"/>
    </row>
    <row r="21" spans="4:17" x14ac:dyDescent="0.3">
      <c r="D21" s="34"/>
      <c r="E21" s="34"/>
      <c r="F21" s="34"/>
      <c r="G21" s="34"/>
      <c r="H21" s="34"/>
      <c r="I21" s="34"/>
      <c r="J21" s="34"/>
      <c r="K21" s="34"/>
      <c r="L21" s="34"/>
      <c r="M21" s="34"/>
      <c r="N21" s="34"/>
      <c r="O21" s="34"/>
      <c r="P21" s="34"/>
      <c r="Q21" s="34"/>
    </row>
    <row r="22" spans="4:17" x14ac:dyDescent="0.3">
      <c r="D22" s="34"/>
      <c r="E22" s="34"/>
      <c r="F22" s="34"/>
      <c r="G22" s="34"/>
      <c r="H22" s="34"/>
      <c r="I22" s="34"/>
      <c r="J22" s="34"/>
      <c r="K22" s="34"/>
      <c r="L22" s="34"/>
      <c r="M22" s="34"/>
      <c r="N22" s="34"/>
      <c r="O22" s="34"/>
      <c r="P22" s="34"/>
      <c r="Q22" s="34"/>
    </row>
  </sheetData>
  <mergeCells count="1">
    <mergeCell ref="D2:Q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F6BA8-2016-483B-9752-69A2D7811679}">
  <dimension ref="A1:S29"/>
  <sheetViews>
    <sheetView workbookViewId="0">
      <selection activeCell="F22" sqref="F22"/>
    </sheetView>
  </sheetViews>
  <sheetFormatPr defaultRowHeight="14.4" x14ac:dyDescent="0.3"/>
  <cols>
    <col min="1" max="19" width="10.77734375" customWidth="1"/>
  </cols>
  <sheetData>
    <row r="1" spans="1:19" x14ac:dyDescent="0.3">
      <c r="A1" s="35" t="s">
        <v>71</v>
      </c>
      <c r="B1" s="36"/>
      <c r="C1" s="37"/>
      <c r="E1" s="35" t="s">
        <v>72</v>
      </c>
      <c r="F1" s="36"/>
      <c r="G1" s="37"/>
      <c r="I1" s="35" t="s">
        <v>73</v>
      </c>
      <c r="J1" s="36"/>
      <c r="K1" s="37"/>
      <c r="M1" s="35" t="s">
        <v>74</v>
      </c>
      <c r="N1" s="36"/>
      <c r="O1" s="37"/>
      <c r="Q1" s="35" t="s">
        <v>75</v>
      </c>
      <c r="R1" s="36"/>
      <c r="S1" s="37"/>
    </row>
    <row r="2" spans="1:19" x14ac:dyDescent="0.3">
      <c r="A2" s="5" t="s">
        <v>0</v>
      </c>
      <c r="B2" s="5" t="s">
        <v>1</v>
      </c>
      <c r="C2" s="5" t="s">
        <v>7</v>
      </c>
      <c r="E2" s="5" t="s">
        <v>0</v>
      </c>
      <c r="F2" s="5" t="s">
        <v>1</v>
      </c>
      <c r="G2" s="5" t="s">
        <v>7</v>
      </c>
      <c r="I2" s="5" t="s">
        <v>0</v>
      </c>
      <c r="J2" s="5" t="s">
        <v>1</v>
      </c>
      <c r="K2" s="5" t="s">
        <v>7</v>
      </c>
      <c r="M2" s="5" t="s">
        <v>0</v>
      </c>
      <c r="N2" s="5" t="s">
        <v>1</v>
      </c>
      <c r="O2" s="5" t="s">
        <v>7</v>
      </c>
      <c r="Q2" s="5" t="s">
        <v>0</v>
      </c>
      <c r="R2" s="5" t="s">
        <v>1</v>
      </c>
      <c r="S2" s="5" t="s">
        <v>7</v>
      </c>
    </row>
    <row r="3" spans="1:19" x14ac:dyDescent="0.3">
      <c r="A3" s="1">
        <v>0</v>
      </c>
      <c r="B3" s="1">
        <f>A3/25.1</f>
        <v>0</v>
      </c>
      <c r="C3" s="1">
        <v>3.304E-2</v>
      </c>
      <c r="E3" s="1">
        <v>0</v>
      </c>
      <c r="F3" s="1">
        <f>E3/25.1</f>
        <v>0</v>
      </c>
      <c r="G3" s="1">
        <v>3.304E-2</v>
      </c>
      <c r="I3" s="1">
        <v>0</v>
      </c>
      <c r="J3" s="1">
        <f>I3/25.1</f>
        <v>0</v>
      </c>
      <c r="K3" s="1">
        <v>3.304E-2</v>
      </c>
      <c r="M3" s="1">
        <v>0</v>
      </c>
      <c r="N3" s="1">
        <f>M3/25.1</f>
        <v>0</v>
      </c>
      <c r="O3" s="1">
        <v>3.304E-2</v>
      </c>
      <c r="Q3" s="1">
        <v>0</v>
      </c>
      <c r="R3" s="1">
        <f>Q3/25.1</f>
        <v>0</v>
      </c>
      <c r="S3" s="1">
        <v>3.304E-2</v>
      </c>
    </row>
    <row r="4" spans="1:19" x14ac:dyDescent="0.3">
      <c r="A4" s="1">
        <v>0.90072220000000003</v>
      </c>
      <c r="B4" s="1">
        <f t="shared" ref="B4:B11" si="0">A4/25.1</f>
        <v>3.5885346613545817E-2</v>
      </c>
      <c r="C4" s="1">
        <v>0.05</v>
      </c>
      <c r="E4" s="1">
        <v>1.2523770000000001</v>
      </c>
      <c r="F4" s="1">
        <f t="shared" ref="F4:F11" si="1">E4/25.1</f>
        <v>4.989549800796813E-2</v>
      </c>
      <c r="G4" s="1">
        <v>0.05</v>
      </c>
      <c r="I4" s="1">
        <v>1.6631800000000001</v>
      </c>
      <c r="J4" s="1">
        <f t="shared" ref="J4:J11" si="2">I4/25.1</f>
        <v>6.6262151394422306E-2</v>
      </c>
      <c r="K4" s="1">
        <v>0.05</v>
      </c>
      <c r="M4" s="1">
        <v>2.5682520000000002</v>
      </c>
      <c r="N4" s="1">
        <f t="shared" ref="N4:N11" si="3">M4/25.1</f>
        <v>0.10232079681274901</v>
      </c>
      <c r="O4" s="1">
        <v>0.05</v>
      </c>
      <c r="Q4" s="1">
        <v>3.7789779999999999</v>
      </c>
      <c r="R4" s="1">
        <f t="shared" ref="R4:R11" si="4">Q4/25.1</f>
        <v>0.15055689243027887</v>
      </c>
      <c r="S4" s="1">
        <v>0.05</v>
      </c>
    </row>
    <row r="5" spans="1:19" x14ac:dyDescent="0.3">
      <c r="A5" s="1">
        <v>3.5563009999999999</v>
      </c>
      <c r="B5" s="1">
        <f t="shared" si="0"/>
        <v>0.14168529880478087</v>
      </c>
      <c r="C5" s="1">
        <v>0.1</v>
      </c>
      <c r="E5" s="1">
        <v>4.9450459999999996</v>
      </c>
      <c r="F5" s="1">
        <f t="shared" si="1"/>
        <v>0.19701378486055773</v>
      </c>
      <c r="G5" s="1">
        <v>0.1</v>
      </c>
      <c r="I5" s="1">
        <v>6.5679509999999999</v>
      </c>
      <c r="J5" s="1">
        <f t="shared" si="2"/>
        <v>0.26167135458167329</v>
      </c>
      <c r="K5" s="1">
        <v>0.1</v>
      </c>
      <c r="M5" s="1">
        <v>10.14795</v>
      </c>
      <c r="N5" s="1">
        <f t="shared" si="3"/>
        <v>0.404300796812749</v>
      </c>
      <c r="O5" s="1">
        <v>0.1</v>
      </c>
      <c r="Q5" s="1">
        <v>14.95627</v>
      </c>
      <c r="R5" s="1">
        <f t="shared" si="4"/>
        <v>0.59586733067729081</v>
      </c>
      <c r="S5" s="1">
        <v>0.1</v>
      </c>
    </row>
    <row r="6" spans="1:19" x14ac:dyDescent="0.3">
      <c r="A6" s="1">
        <v>6.2123900000000001</v>
      </c>
      <c r="B6" s="1">
        <f t="shared" si="0"/>
        <v>0.24750557768924303</v>
      </c>
      <c r="C6" s="1">
        <v>0.15</v>
      </c>
      <c r="E6" s="1">
        <v>8.6395199999999992</v>
      </c>
      <c r="F6" s="1">
        <f t="shared" si="1"/>
        <v>0.34420398406374497</v>
      </c>
      <c r="G6" s="1">
        <v>0.15</v>
      </c>
      <c r="I6" s="1">
        <v>11.47804</v>
      </c>
      <c r="J6" s="1">
        <f t="shared" si="2"/>
        <v>0.45729243027888444</v>
      </c>
      <c r="K6" s="1">
        <v>0.15</v>
      </c>
      <c r="M6" s="1">
        <v>17.756129999999999</v>
      </c>
      <c r="N6" s="1">
        <f t="shared" si="3"/>
        <v>0.70741553784860545</v>
      </c>
      <c r="O6" s="1">
        <v>0.15</v>
      </c>
      <c r="Q6" s="1">
        <v>26.259080000000001</v>
      </c>
      <c r="R6" s="1">
        <f t="shared" si="4"/>
        <v>1.0461784860557768</v>
      </c>
      <c r="S6" s="1">
        <v>0.15</v>
      </c>
    </row>
    <row r="7" spans="1:19" x14ac:dyDescent="0.3">
      <c r="A7" s="1">
        <v>8.8693580000000001</v>
      </c>
      <c r="B7" s="1">
        <f t="shared" si="0"/>
        <v>0.35336087649402387</v>
      </c>
      <c r="C7" s="1">
        <v>0.2</v>
      </c>
      <c r="E7" s="1">
        <v>12.33709</v>
      </c>
      <c r="F7" s="1">
        <f t="shared" si="1"/>
        <v>0.49151752988047803</v>
      </c>
      <c r="G7" s="1">
        <v>0.2</v>
      </c>
      <c r="I7" s="1">
        <v>16.397200000000002</v>
      </c>
      <c r="J7" s="1">
        <f t="shared" si="2"/>
        <v>0.65327490039840641</v>
      </c>
      <c r="K7" s="1">
        <v>0.2</v>
      </c>
      <c r="M7" s="1">
        <v>25.412130000000001</v>
      </c>
      <c r="N7" s="1">
        <f t="shared" si="3"/>
        <v>1.0124354581673307</v>
      </c>
      <c r="O7" s="1">
        <v>0.2</v>
      </c>
      <c r="Q7" s="1">
        <v>37.768259999999998</v>
      </c>
      <c r="R7" s="1">
        <f t="shared" si="4"/>
        <v>1.5047115537848603</v>
      </c>
      <c r="S7" s="1">
        <v>0.2</v>
      </c>
    </row>
    <row r="8" spans="1:19" x14ac:dyDescent="0.3">
      <c r="A8" s="1">
        <v>11.527559999999999</v>
      </c>
      <c r="B8" s="1">
        <f t="shared" si="0"/>
        <v>0.4592653386454183</v>
      </c>
      <c r="C8" s="1">
        <v>0.25</v>
      </c>
      <c r="E8" s="1">
        <v>16.038989999999998</v>
      </c>
      <c r="F8" s="1">
        <f t="shared" si="1"/>
        <v>0.63900358565737037</v>
      </c>
      <c r="G8" s="1">
        <v>0.25</v>
      </c>
      <c r="I8" s="1">
        <v>21.328939999999999</v>
      </c>
      <c r="J8" s="1">
        <f t="shared" si="2"/>
        <v>0.84975856573705166</v>
      </c>
      <c r="K8" s="1">
        <v>0.25</v>
      </c>
      <c r="M8" s="1">
        <v>33.132800000000003</v>
      </c>
      <c r="N8" s="1">
        <f t="shared" si="3"/>
        <v>1.3200318725099602</v>
      </c>
      <c r="O8" s="1">
        <v>0.25</v>
      </c>
      <c r="Q8" s="1">
        <v>49.54804</v>
      </c>
      <c r="R8" s="1">
        <f t="shared" si="4"/>
        <v>1.9740254980079681</v>
      </c>
      <c r="S8" s="1">
        <v>0.25</v>
      </c>
    </row>
    <row r="9" spans="1:19" x14ac:dyDescent="0.3">
      <c r="A9" s="1">
        <v>14.18735</v>
      </c>
      <c r="B9" s="1">
        <f t="shared" si="0"/>
        <v>0.56523306772908366</v>
      </c>
      <c r="C9" s="1">
        <v>0.3</v>
      </c>
      <c r="E9" s="1">
        <v>19.746379999999998</v>
      </c>
      <c r="F9" s="1">
        <f t="shared" si="1"/>
        <v>0.78670836653386444</v>
      </c>
      <c r="G9" s="1">
        <v>0.3</v>
      </c>
      <c r="I9" s="1">
        <v>26.276430000000001</v>
      </c>
      <c r="J9" s="1">
        <f t="shared" si="2"/>
        <v>1.0468697211155378</v>
      </c>
      <c r="K9" s="1">
        <v>0.3</v>
      </c>
      <c r="M9" s="1">
        <v>40.931910000000002</v>
      </c>
      <c r="N9" s="1">
        <f t="shared" si="3"/>
        <v>1.6307533864541832</v>
      </c>
      <c r="O9" s="1">
        <v>0.3</v>
      </c>
      <c r="Q9" s="1">
        <v>61.644370000000002</v>
      </c>
      <c r="R9" s="1">
        <f t="shared" si="4"/>
        <v>2.455950996015936</v>
      </c>
      <c r="S9" s="1">
        <v>0.3</v>
      </c>
    </row>
    <row r="10" spans="1:19" x14ac:dyDescent="0.3">
      <c r="A10" s="1">
        <v>16.849039999999999</v>
      </c>
      <c r="B10" s="1">
        <f t="shared" si="0"/>
        <v>0.67127649402390432</v>
      </c>
      <c r="C10" s="1">
        <v>0.35</v>
      </c>
      <c r="E10" s="1">
        <v>23.460329999999999</v>
      </c>
      <c r="F10" s="1">
        <f t="shared" si="1"/>
        <v>0.93467450199203173</v>
      </c>
      <c r="G10" s="1">
        <v>0.35</v>
      </c>
      <c r="I10" s="1">
        <v>31.242439999999998</v>
      </c>
      <c r="J10" s="1">
        <f t="shared" si="2"/>
        <v>1.2447187250996015</v>
      </c>
      <c r="K10" s="1">
        <v>0.35</v>
      </c>
      <c r="M10" s="1">
        <v>48.82002</v>
      </c>
      <c r="N10" s="1">
        <f t="shared" si="3"/>
        <v>1.945020717131474</v>
      </c>
      <c r="O10" s="1">
        <v>0.35</v>
      </c>
      <c r="Q10" s="1">
        <v>74.085999999999999</v>
      </c>
      <c r="R10" s="1">
        <f t="shared" si="4"/>
        <v>2.951633466135458</v>
      </c>
      <c r="S10" s="1">
        <v>0.35</v>
      </c>
    </row>
    <row r="11" spans="1:19" x14ac:dyDescent="0.3">
      <c r="A11" s="1">
        <v>19.512969999999999</v>
      </c>
      <c r="B11" s="1">
        <f t="shared" si="0"/>
        <v>0.77740916334661347</v>
      </c>
      <c r="C11" s="1">
        <v>0.4</v>
      </c>
      <c r="E11" s="1">
        <v>27.181809999999999</v>
      </c>
      <c r="F11" s="1">
        <f t="shared" si="1"/>
        <v>1.0829406374501991</v>
      </c>
      <c r="G11" s="1">
        <v>0.4</v>
      </c>
      <c r="I11" s="1">
        <v>36.229340000000001</v>
      </c>
      <c r="J11" s="1">
        <f t="shared" si="2"/>
        <v>1.4434</v>
      </c>
      <c r="K11" s="1">
        <v>0.4</v>
      </c>
      <c r="M11" s="1">
        <v>56.80453</v>
      </c>
      <c r="N11" s="1">
        <f t="shared" si="3"/>
        <v>2.2631286852589638</v>
      </c>
      <c r="O11" s="1">
        <v>0.4</v>
      </c>
      <c r="Q11" s="1">
        <v>86.887079999999997</v>
      </c>
      <c r="R11" s="1">
        <f t="shared" si="4"/>
        <v>3.4616366533864538</v>
      </c>
      <c r="S11" s="1">
        <v>0.4</v>
      </c>
    </row>
    <row r="13" spans="1:19" x14ac:dyDescent="0.3">
      <c r="A13" s="31" t="s">
        <v>2</v>
      </c>
      <c r="B13" s="31"/>
      <c r="C13" s="14" t="s">
        <v>48</v>
      </c>
      <c r="D13" s="15" t="s">
        <v>47</v>
      </c>
    </row>
    <row r="14" spans="1:19" x14ac:dyDescent="0.3">
      <c r="A14" s="32" t="s">
        <v>3</v>
      </c>
      <c r="B14" s="32"/>
      <c r="C14" s="11"/>
      <c r="D14" s="11"/>
    </row>
    <row r="15" spans="1:19" x14ac:dyDescent="0.3">
      <c r="A15" s="21" t="s">
        <v>63</v>
      </c>
      <c r="B15" s="21"/>
      <c r="C15" s="11">
        <v>10</v>
      </c>
      <c r="D15" s="11" t="s">
        <v>14</v>
      </c>
    </row>
    <row r="16" spans="1:19" x14ac:dyDescent="0.3">
      <c r="A16" s="21" t="s">
        <v>5</v>
      </c>
      <c r="B16" s="21"/>
      <c r="C16" s="12">
        <v>2.6220000000000001E-6</v>
      </c>
      <c r="D16" s="11" t="s">
        <v>8</v>
      </c>
    </row>
    <row r="17" spans="1:7" ht="14.4" customHeight="1" x14ac:dyDescent="0.3">
      <c r="A17" s="22" t="s">
        <v>6</v>
      </c>
      <c r="B17" s="22"/>
      <c r="C17" s="11">
        <v>333</v>
      </c>
      <c r="D17" s="11" t="s">
        <v>53</v>
      </c>
      <c r="E17" s="17"/>
      <c r="F17" s="18"/>
      <c r="G17" s="18"/>
    </row>
    <row r="18" spans="1:7" x14ac:dyDescent="0.3">
      <c r="A18" s="21" t="s">
        <v>70</v>
      </c>
      <c r="B18" s="21"/>
      <c r="C18" s="11"/>
      <c r="D18" s="11"/>
      <c r="E18" s="33" t="s">
        <v>65</v>
      </c>
      <c r="F18" s="34"/>
      <c r="G18" s="34"/>
    </row>
    <row r="19" spans="1:7" x14ac:dyDescent="0.3">
      <c r="A19" s="21" t="s">
        <v>16</v>
      </c>
      <c r="B19" s="21"/>
      <c r="C19" s="11"/>
      <c r="D19" s="11"/>
      <c r="E19" s="33"/>
      <c r="F19" s="34"/>
      <c r="G19" s="34"/>
    </row>
    <row r="20" spans="1:7" x14ac:dyDescent="0.3">
      <c r="A20" s="21" t="s">
        <v>17</v>
      </c>
      <c r="B20" s="21"/>
      <c r="C20" s="11">
        <v>3.4520000000000002E-2</v>
      </c>
      <c r="D20" s="11" t="s">
        <v>46</v>
      </c>
    </row>
    <row r="21" spans="1:7" x14ac:dyDescent="0.3">
      <c r="A21" s="26" t="s">
        <v>50</v>
      </c>
      <c r="B21" s="27"/>
      <c r="C21" s="11">
        <v>0.74</v>
      </c>
      <c r="D21" s="11" t="s">
        <v>45</v>
      </c>
    </row>
    <row r="22" spans="1:7" x14ac:dyDescent="0.3">
      <c r="A22" s="21" t="s">
        <v>44</v>
      </c>
      <c r="B22" s="21"/>
      <c r="C22" s="11">
        <v>9.5999999999999992E-3</v>
      </c>
      <c r="D22" s="11" t="s">
        <v>45</v>
      </c>
    </row>
    <row r="23" spans="1:7" x14ac:dyDescent="0.3">
      <c r="A23" s="21" t="s">
        <v>49</v>
      </c>
      <c r="B23" s="21"/>
      <c r="C23" s="11">
        <v>5.0900000000000001E-2</v>
      </c>
      <c r="D23" s="11" t="s">
        <v>45</v>
      </c>
    </row>
    <row r="24" spans="1:7" x14ac:dyDescent="0.3">
      <c r="A24" s="25" t="s">
        <v>31</v>
      </c>
      <c r="B24" s="25"/>
      <c r="C24" s="11">
        <v>104166.7</v>
      </c>
      <c r="D24" s="11" t="s">
        <v>32</v>
      </c>
    </row>
    <row r="25" spans="1:7" x14ac:dyDescent="0.3">
      <c r="A25" s="26" t="s">
        <v>29</v>
      </c>
      <c r="B25" s="27"/>
      <c r="C25" s="11">
        <v>5200</v>
      </c>
      <c r="D25" s="11" t="s">
        <v>30</v>
      </c>
      <c r="G25" s="4"/>
    </row>
    <row r="26" spans="1:7" x14ac:dyDescent="0.3">
      <c r="A26" s="21" t="s">
        <v>59</v>
      </c>
      <c r="B26" s="21"/>
      <c r="C26" s="13">
        <v>9.9999999999999998E-13</v>
      </c>
      <c r="D26" s="11" t="s">
        <v>38</v>
      </c>
    </row>
    <row r="27" spans="1:7" x14ac:dyDescent="0.3">
      <c r="A27" s="22" t="s">
        <v>60</v>
      </c>
      <c r="B27" s="22"/>
      <c r="C27" s="11">
        <v>0.7</v>
      </c>
      <c r="D27" s="11"/>
    </row>
    <row r="28" spans="1:7" x14ac:dyDescent="0.3">
      <c r="A28" s="21" t="s">
        <v>61</v>
      </c>
      <c r="B28" s="21"/>
      <c r="C28" s="13">
        <v>1E-13</v>
      </c>
      <c r="D28" s="11" t="s">
        <v>38</v>
      </c>
    </row>
    <row r="29" spans="1:7" x14ac:dyDescent="0.3">
      <c r="A29" s="21" t="s">
        <v>62</v>
      </c>
      <c r="B29" s="21"/>
      <c r="C29" s="11">
        <v>0.28000000000000003</v>
      </c>
      <c r="D29" s="1"/>
    </row>
  </sheetData>
  <mergeCells count="23">
    <mergeCell ref="A27:B27"/>
    <mergeCell ref="A28:B28"/>
    <mergeCell ref="A29:B29"/>
    <mergeCell ref="E18:G19"/>
    <mergeCell ref="A22:B22"/>
    <mergeCell ref="A23:B23"/>
    <mergeCell ref="A24:B24"/>
    <mergeCell ref="A25:B25"/>
    <mergeCell ref="A26:B26"/>
    <mergeCell ref="A18:B18"/>
    <mergeCell ref="A19:B19"/>
    <mergeCell ref="A20:B20"/>
    <mergeCell ref="A21:B21"/>
    <mergeCell ref="A13:B13"/>
    <mergeCell ref="A14:B14"/>
    <mergeCell ref="A15:B15"/>
    <mergeCell ref="A16:B16"/>
    <mergeCell ref="A17:B17"/>
    <mergeCell ref="A1:C1"/>
    <mergeCell ref="E1:G1"/>
    <mergeCell ref="I1:K1"/>
    <mergeCell ref="M1:O1"/>
    <mergeCell ref="Q1:S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7C3A-327B-4D1C-8856-ADFE75A36ADB}">
  <dimension ref="A1:S29"/>
  <sheetViews>
    <sheetView workbookViewId="0">
      <selection activeCell="A15" sqref="A15:B15"/>
    </sheetView>
  </sheetViews>
  <sheetFormatPr defaultRowHeight="14.4" x14ac:dyDescent="0.3"/>
  <cols>
    <col min="1" max="19" width="9.77734375" customWidth="1"/>
  </cols>
  <sheetData>
    <row r="1" spans="1:19" x14ac:dyDescent="0.3">
      <c r="A1" s="28" t="s">
        <v>76</v>
      </c>
      <c r="B1" s="29"/>
      <c r="C1" s="30"/>
      <c r="E1" s="28" t="s">
        <v>77</v>
      </c>
      <c r="F1" s="29"/>
      <c r="G1" s="30"/>
      <c r="I1" s="28" t="s">
        <v>78</v>
      </c>
      <c r="J1" s="29"/>
      <c r="K1" s="30"/>
      <c r="M1" s="28" t="s">
        <v>79</v>
      </c>
      <c r="N1" s="29"/>
      <c r="O1" s="30"/>
      <c r="Q1" s="28" t="s">
        <v>80</v>
      </c>
      <c r="R1" s="29"/>
      <c r="S1" s="30"/>
    </row>
    <row r="2" spans="1:19" x14ac:dyDescent="0.3">
      <c r="A2" s="2" t="s">
        <v>0</v>
      </c>
      <c r="B2" s="2" t="s">
        <v>1</v>
      </c>
      <c r="C2" s="2" t="s">
        <v>7</v>
      </c>
      <c r="E2" s="2" t="s">
        <v>0</v>
      </c>
      <c r="F2" s="2" t="s">
        <v>1</v>
      </c>
      <c r="G2" s="2" t="s">
        <v>7</v>
      </c>
      <c r="I2" s="2" t="s">
        <v>0</v>
      </c>
      <c r="J2" s="2" t="s">
        <v>1</v>
      </c>
      <c r="K2" s="2" t="s">
        <v>7</v>
      </c>
      <c r="M2" s="2" t="s">
        <v>0</v>
      </c>
      <c r="N2" s="2" t="s">
        <v>1</v>
      </c>
      <c r="O2" s="2" t="s">
        <v>7</v>
      </c>
      <c r="Q2" s="2" t="s">
        <v>0</v>
      </c>
      <c r="R2" s="2" t="s">
        <v>1</v>
      </c>
      <c r="S2" s="2" t="s">
        <v>7</v>
      </c>
    </row>
    <row r="3" spans="1:19" x14ac:dyDescent="0.3">
      <c r="A3" s="1">
        <v>0</v>
      </c>
      <c r="B3" s="1">
        <f>A3/25.9</f>
        <v>0</v>
      </c>
      <c r="C3" s="1">
        <v>9.9450000000000007E-3</v>
      </c>
      <c r="E3" s="1">
        <v>0</v>
      </c>
      <c r="F3" s="1">
        <f>E3/25.9</f>
        <v>0</v>
      </c>
      <c r="G3" s="1">
        <v>2.3089999999999999E-2</v>
      </c>
      <c r="I3" s="1">
        <v>0</v>
      </c>
      <c r="J3" s="1">
        <f>I3/25.9</f>
        <v>0</v>
      </c>
      <c r="K3" s="1">
        <v>3.304E-2</v>
      </c>
      <c r="M3" s="1">
        <v>0</v>
      </c>
      <c r="N3" s="1">
        <f>M3/25.9</f>
        <v>0</v>
      </c>
      <c r="O3" s="1">
        <v>4.2979999999999997E-2</v>
      </c>
      <c r="Q3" s="1">
        <v>0</v>
      </c>
      <c r="R3" s="1">
        <f>Q3/25.9</f>
        <v>0</v>
      </c>
      <c r="S3" s="1">
        <v>5.6129999999999999E-2</v>
      </c>
    </row>
    <row r="4" spans="1:19" x14ac:dyDescent="0.3">
      <c r="A4" s="1">
        <v>8.8266919999999995</v>
      </c>
      <c r="B4" s="1">
        <f>A4/25.9</f>
        <v>0.34079891891891895</v>
      </c>
      <c r="C4" s="1">
        <v>0.05</v>
      </c>
      <c r="E4" s="1">
        <v>5.9268340000000004</v>
      </c>
      <c r="F4" s="1">
        <f t="shared" ref="F4:F11" si="0">E4/25.9</f>
        <v>0.22883528957528959</v>
      </c>
      <c r="G4" s="1">
        <v>0.05</v>
      </c>
      <c r="I4" s="1">
        <v>3.7343790000000001</v>
      </c>
      <c r="J4" s="1">
        <f t="shared" ref="J4:J11" si="1">I4/25.9</f>
        <v>0.14418451737451737</v>
      </c>
      <c r="K4" s="1">
        <v>0.05</v>
      </c>
      <c r="M4" s="1">
        <v>1.5454840000000001</v>
      </c>
      <c r="N4" s="1">
        <f t="shared" ref="N4:N11" si="2">M4/25.9</f>
        <v>5.9671196911196919E-2</v>
      </c>
      <c r="O4" s="1">
        <v>0.05</v>
      </c>
      <c r="Q4" s="1">
        <v>3.0538180000000001</v>
      </c>
      <c r="R4" s="1">
        <f t="shared" ref="R4:R11" si="3">Q4/25.9</f>
        <v>0.1179080308880309</v>
      </c>
      <c r="S4" s="1">
        <v>7.0000000000000007E-2</v>
      </c>
    </row>
    <row r="5" spans="1:19" x14ac:dyDescent="0.3">
      <c r="A5" s="1">
        <v>19.921489999999999</v>
      </c>
      <c r="B5" s="1">
        <f t="shared" ref="B5:B11" si="4">A5/25.9</f>
        <v>0.76916949806949808</v>
      </c>
      <c r="C5" s="1">
        <v>0.1</v>
      </c>
      <c r="E5" s="1">
        <v>16.991790000000002</v>
      </c>
      <c r="F5" s="1">
        <f t="shared" si="0"/>
        <v>0.65605366795366804</v>
      </c>
      <c r="G5" s="1">
        <v>0.1</v>
      </c>
      <c r="I5" s="1">
        <v>14.78102</v>
      </c>
      <c r="J5" s="1">
        <f t="shared" si="1"/>
        <v>0.57069575289575292</v>
      </c>
      <c r="K5" s="1">
        <v>0.1</v>
      </c>
      <c r="M5" s="1">
        <v>12.5776</v>
      </c>
      <c r="N5" s="1">
        <f t="shared" si="2"/>
        <v>0.48562162162162165</v>
      </c>
      <c r="O5" s="1">
        <v>0.1</v>
      </c>
      <c r="Q5" s="1">
        <v>9.6692490000000006</v>
      </c>
      <c r="R5" s="1">
        <f t="shared" si="3"/>
        <v>0.37333007722007727</v>
      </c>
      <c r="S5" s="1">
        <v>0.1</v>
      </c>
    </row>
    <row r="6" spans="1:19" x14ac:dyDescent="0.3">
      <c r="A6" s="1">
        <v>31.184999999999999</v>
      </c>
      <c r="B6" s="1">
        <f t="shared" si="4"/>
        <v>1.2040540540540541</v>
      </c>
      <c r="C6" s="1">
        <v>0.15</v>
      </c>
      <c r="E6" s="1">
        <v>28.202929999999999</v>
      </c>
      <c r="F6" s="1">
        <f t="shared" si="0"/>
        <v>1.0889162162162163</v>
      </c>
      <c r="G6" s="1">
        <v>0.15</v>
      </c>
      <c r="I6" s="19">
        <v>25.956199999999999</v>
      </c>
      <c r="J6" s="1">
        <f t="shared" si="1"/>
        <v>1.0021698841698843</v>
      </c>
      <c r="K6" s="1">
        <v>0.15</v>
      </c>
      <c r="M6" s="1">
        <v>23.72015</v>
      </c>
      <c r="N6" s="1">
        <f t="shared" si="2"/>
        <v>0.91583590733590736</v>
      </c>
      <c r="O6" s="1">
        <v>0.15</v>
      </c>
      <c r="Q6" s="1">
        <v>20.773890000000002</v>
      </c>
      <c r="R6" s="1">
        <f t="shared" si="3"/>
        <v>0.80208069498069512</v>
      </c>
      <c r="S6" s="1">
        <v>0.15</v>
      </c>
    </row>
    <row r="7" spans="1:19" x14ac:dyDescent="0.3">
      <c r="A7" s="1">
        <v>42.692900000000002</v>
      </c>
      <c r="B7" s="1">
        <f t="shared" si="4"/>
        <v>1.6483745173745175</v>
      </c>
      <c r="C7" s="1">
        <v>0.2</v>
      </c>
      <c r="E7" s="1">
        <v>39.640230000000003</v>
      </c>
      <c r="F7" s="1">
        <f t="shared" si="0"/>
        <v>1.530510810810811</v>
      </c>
      <c r="G7" s="1">
        <v>0.2</v>
      </c>
      <c r="I7" s="1">
        <v>37.342919999999999</v>
      </c>
      <c r="J7" s="1">
        <f t="shared" si="1"/>
        <v>1.441811583011583</v>
      </c>
      <c r="K7" s="1">
        <v>0.2</v>
      </c>
      <c r="M7" s="1">
        <v>35.058970000000002</v>
      </c>
      <c r="N7" s="1">
        <f t="shared" si="2"/>
        <v>1.3536281853281855</v>
      </c>
      <c r="O7" s="1">
        <v>0.2</v>
      </c>
      <c r="Q7" s="1">
        <v>32.053600000000003</v>
      </c>
      <c r="R7" s="1">
        <f t="shared" si="3"/>
        <v>1.2375907335907337</v>
      </c>
      <c r="S7" s="1">
        <v>0.2</v>
      </c>
    </row>
    <row r="8" spans="1:19" x14ac:dyDescent="0.3">
      <c r="A8" s="1">
        <v>54.502670000000002</v>
      </c>
      <c r="B8" s="1">
        <f t="shared" si="4"/>
        <v>2.1043501930501933</v>
      </c>
      <c r="C8" s="1">
        <v>0.25</v>
      </c>
      <c r="E8" s="1">
        <v>51.366129999999998</v>
      </c>
      <c r="F8" s="1">
        <f t="shared" si="0"/>
        <v>1.9832482625482626</v>
      </c>
      <c r="G8" s="1">
        <v>0.25</v>
      </c>
      <c r="I8" s="1">
        <v>49.007330000000003</v>
      </c>
      <c r="J8" s="1">
        <f t="shared" si="1"/>
        <v>1.8921749034749038</v>
      </c>
      <c r="K8" s="1">
        <v>0.25</v>
      </c>
      <c r="M8" s="1">
        <v>46.663800000000002</v>
      </c>
      <c r="N8" s="1">
        <f t="shared" si="2"/>
        <v>1.8016911196911198</v>
      </c>
      <c r="O8" s="1">
        <v>0.25</v>
      </c>
      <c r="Q8" s="1">
        <v>43.582740000000001</v>
      </c>
      <c r="R8" s="1">
        <f t="shared" si="3"/>
        <v>1.6827312741312743</v>
      </c>
      <c r="S8" s="1">
        <v>0.25</v>
      </c>
    </row>
    <row r="9" spans="1:19" x14ac:dyDescent="0.3">
      <c r="A9" s="1">
        <v>66.653180000000006</v>
      </c>
      <c r="B9" s="1">
        <f t="shared" si="4"/>
        <v>2.5734818532818537</v>
      </c>
      <c r="C9" s="1">
        <v>0.3</v>
      </c>
      <c r="E9" s="1">
        <v>63.424289999999999</v>
      </c>
      <c r="F9" s="1">
        <f t="shared" si="0"/>
        <v>2.4488142857142856</v>
      </c>
      <c r="G9" s="1">
        <v>0.3</v>
      </c>
      <c r="I9" s="1">
        <v>60.996749999999999</v>
      </c>
      <c r="J9" s="1">
        <f t="shared" si="1"/>
        <v>2.3550868725868725</v>
      </c>
      <c r="K9" s="1">
        <v>0.3</v>
      </c>
      <c r="M9" s="1">
        <v>58.585720000000002</v>
      </c>
      <c r="N9" s="1">
        <f t="shared" si="2"/>
        <v>2.2619969111969116</v>
      </c>
      <c r="O9" s="1">
        <v>0.3</v>
      </c>
      <c r="Q9" s="1">
        <v>55.417369999999998</v>
      </c>
      <c r="R9" s="1">
        <f t="shared" si="3"/>
        <v>2.1396667953667956</v>
      </c>
      <c r="S9" s="1">
        <v>0.3</v>
      </c>
    </row>
    <row r="10" spans="1:19" x14ac:dyDescent="0.3">
      <c r="A10" s="1">
        <v>79.166539999999998</v>
      </c>
      <c r="B10" s="1">
        <f t="shared" si="4"/>
        <v>3.056623166023166</v>
      </c>
      <c r="C10" s="1">
        <v>0.35</v>
      </c>
      <c r="E10" s="1">
        <v>75.840940000000003</v>
      </c>
      <c r="F10" s="1">
        <f t="shared" si="0"/>
        <v>2.9282216216216219</v>
      </c>
      <c r="G10" s="1">
        <v>0.35</v>
      </c>
      <c r="I10" s="1">
        <v>73.340710000000001</v>
      </c>
      <c r="J10" s="1">
        <f t="shared" si="1"/>
        <v>2.8316876447876451</v>
      </c>
      <c r="K10" s="1">
        <v>0.35</v>
      </c>
      <c r="M10" s="1">
        <v>70.857619999999997</v>
      </c>
      <c r="N10" s="1">
        <f t="shared" si="2"/>
        <v>2.7358154440154441</v>
      </c>
      <c r="O10" s="1">
        <v>0.35</v>
      </c>
      <c r="Q10" s="1">
        <v>67.594980000000007</v>
      </c>
      <c r="R10" s="1">
        <f t="shared" si="3"/>
        <v>2.6098447876447879</v>
      </c>
      <c r="S10" s="1">
        <v>0.35</v>
      </c>
    </row>
    <row r="11" spans="1:19" x14ac:dyDescent="0.3">
      <c r="A11" s="1">
        <v>92.051180000000002</v>
      </c>
      <c r="B11" s="1">
        <f t="shared" si="4"/>
        <v>3.5540996138996142</v>
      </c>
      <c r="C11" s="1">
        <v>0.4</v>
      </c>
      <c r="E11" s="1">
        <v>88.627769999999998</v>
      </c>
      <c r="F11" s="1">
        <f t="shared" si="0"/>
        <v>3.4219216216216219</v>
      </c>
      <c r="G11" s="1">
        <v>0.4</v>
      </c>
      <c r="I11" s="1">
        <v>86.053550000000001</v>
      </c>
      <c r="J11" s="1">
        <f t="shared" si="1"/>
        <v>3.3225308880308884</v>
      </c>
      <c r="K11" s="1">
        <v>0.4</v>
      </c>
      <c r="M11" s="1">
        <v>83.496600000000001</v>
      </c>
      <c r="N11" s="1">
        <f t="shared" si="2"/>
        <v>3.2238069498069502</v>
      </c>
      <c r="O11" s="1">
        <v>0.4</v>
      </c>
      <c r="Q11" s="1">
        <v>80.136529999999993</v>
      </c>
      <c r="R11" s="1">
        <f t="shared" si="3"/>
        <v>3.0940745173745174</v>
      </c>
      <c r="S11" s="1">
        <v>0.4</v>
      </c>
    </row>
    <row r="13" spans="1:19" x14ac:dyDescent="0.3">
      <c r="A13" s="31" t="s">
        <v>2</v>
      </c>
      <c r="B13" s="31"/>
      <c r="C13" s="14" t="s">
        <v>48</v>
      </c>
      <c r="D13" s="15" t="s">
        <v>47</v>
      </c>
    </row>
    <row r="14" spans="1:19" x14ac:dyDescent="0.3">
      <c r="A14" s="21" t="s">
        <v>3</v>
      </c>
      <c r="B14" s="21"/>
      <c r="C14" s="11">
        <v>1</v>
      </c>
      <c r="D14" s="11"/>
    </row>
    <row r="15" spans="1:19" x14ac:dyDescent="0.3">
      <c r="A15" s="32" t="s">
        <v>63</v>
      </c>
      <c r="B15" s="32"/>
      <c r="C15" s="11"/>
      <c r="D15" s="11"/>
    </row>
    <row r="16" spans="1:19" x14ac:dyDescent="0.3">
      <c r="A16" s="21" t="s">
        <v>5</v>
      </c>
      <c r="B16" s="21"/>
      <c r="C16" s="12">
        <v>2.6220000000000001E-6</v>
      </c>
      <c r="D16" s="11" t="s">
        <v>8</v>
      </c>
    </row>
    <row r="17" spans="1:4" x14ac:dyDescent="0.3">
      <c r="A17" s="26" t="s">
        <v>6</v>
      </c>
      <c r="B17" s="27"/>
      <c r="C17" s="11">
        <v>348</v>
      </c>
      <c r="D17" s="11" t="s">
        <v>53</v>
      </c>
    </row>
    <row r="18" spans="1:4" x14ac:dyDescent="0.3">
      <c r="A18" s="26" t="s">
        <v>15</v>
      </c>
      <c r="B18" s="27"/>
      <c r="C18" s="11">
        <v>11.8</v>
      </c>
      <c r="D18" s="11" t="s">
        <v>51</v>
      </c>
    </row>
    <row r="19" spans="1:4" x14ac:dyDescent="0.3">
      <c r="A19" s="26" t="s">
        <v>16</v>
      </c>
      <c r="B19" s="27"/>
      <c r="C19" s="11">
        <v>2.1309999999999999E-2</v>
      </c>
      <c r="D19" s="11" t="s">
        <v>52</v>
      </c>
    </row>
    <row r="20" spans="1:4" x14ac:dyDescent="0.3">
      <c r="A20" s="21" t="s">
        <v>17</v>
      </c>
      <c r="B20" s="21"/>
      <c r="C20" s="11">
        <v>3.4520000000000002E-2</v>
      </c>
      <c r="D20" s="11" t="s">
        <v>46</v>
      </c>
    </row>
    <row r="21" spans="1:4" x14ac:dyDescent="0.3">
      <c r="A21" s="26" t="s">
        <v>50</v>
      </c>
      <c r="B21" s="27"/>
      <c r="C21" s="11">
        <v>0.74</v>
      </c>
      <c r="D21" s="11" t="s">
        <v>45</v>
      </c>
    </row>
    <row r="22" spans="1:4" x14ac:dyDescent="0.3">
      <c r="A22" s="21" t="s">
        <v>44</v>
      </c>
      <c r="B22" s="21"/>
      <c r="C22" s="11">
        <v>9.5999999999999992E-3</v>
      </c>
      <c r="D22" s="11" t="s">
        <v>45</v>
      </c>
    </row>
    <row r="23" spans="1:4" x14ac:dyDescent="0.3">
      <c r="A23" s="21" t="s">
        <v>49</v>
      </c>
      <c r="B23" s="21"/>
      <c r="C23" s="11">
        <v>5.0900000000000001E-2</v>
      </c>
      <c r="D23" s="11" t="s">
        <v>45</v>
      </c>
    </row>
    <row r="24" spans="1:4" x14ac:dyDescent="0.3">
      <c r="A24" s="25" t="s">
        <v>31</v>
      </c>
      <c r="B24" s="25"/>
      <c r="C24" s="11">
        <v>104166.7</v>
      </c>
      <c r="D24" s="11" t="s">
        <v>32</v>
      </c>
    </row>
    <row r="25" spans="1:4" x14ac:dyDescent="0.3">
      <c r="A25" s="26" t="s">
        <v>29</v>
      </c>
      <c r="B25" s="27"/>
      <c r="C25" s="11">
        <v>5200</v>
      </c>
      <c r="D25" s="11" t="s">
        <v>30</v>
      </c>
    </row>
    <row r="26" spans="1:4" x14ac:dyDescent="0.3">
      <c r="A26" s="21" t="s">
        <v>59</v>
      </c>
      <c r="B26" s="21"/>
      <c r="C26" s="13">
        <v>9.9999999999999998E-13</v>
      </c>
      <c r="D26" s="11" t="s">
        <v>38</v>
      </c>
    </row>
    <row r="27" spans="1:4" x14ac:dyDescent="0.3">
      <c r="A27" s="22" t="s">
        <v>60</v>
      </c>
      <c r="B27" s="22"/>
      <c r="C27" s="11">
        <v>0.7</v>
      </c>
      <c r="D27" s="11"/>
    </row>
    <row r="28" spans="1:4" x14ac:dyDescent="0.3">
      <c r="A28" s="21" t="s">
        <v>61</v>
      </c>
      <c r="B28" s="21"/>
      <c r="C28" s="13">
        <v>1E-13</v>
      </c>
      <c r="D28" s="11" t="s">
        <v>38</v>
      </c>
    </row>
    <row r="29" spans="1:4" x14ac:dyDescent="0.3">
      <c r="A29" s="21" t="s">
        <v>62</v>
      </c>
      <c r="B29" s="21"/>
      <c r="C29" s="11">
        <v>0.28000000000000003</v>
      </c>
      <c r="D29" s="1"/>
    </row>
  </sheetData>
  <mergeCells count="22">
    <mergeCell ref="A28:B28"/>
    <mergeCell ref="A29:B29"/>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C1"/>
    <mergeCell ref="E1:G1"/>
    <mergeCell ref="I1:K1"/>
    <mergeCell ref="M1:O1"/>
    <mergeCell ref="Q1:S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7604-918D-47AA-985A-25A527BC053C}">
  <dimension ref="B2:T40"/>
  <sheetViews>
    <sheetView workbookViewId="0">
      <selection activeCell="C6" sqref="C6"/>
    </sheetView>
  </sheetViews>
  <sheetFormatPr defaultRowHeight="14.4" x14ac:dyDescent="0.3"/>
  <cols>
    <col min="1" max="1" width="2.33203125" customWidth="1"/>
  </cols>
  <sheetData>
    <row r="2" spans="2:20" x14ac:dyDescent="0.3">
      <c r="B2" s="28" t="s">
        <v>13</v>
      </c>
      <c r="C2" s="29"/>
      <c r="D2" s="30"/>
      <c r="F2" s="28" t="s">
        <v>9</v>
      </c>
      <c r="G2" s="29"/>
      <c r="H2" s="30"/>
      <c r="J2" s="28" t="s">
        <v>10</v>
      </c>
      <c r="K2" s="29"/>
      <c r="L2" s="30"/>
      <c r="N2" s="28" t="s">
        <v>11</v>
      </c>
      <c r="O2" s="29"/>
      <c r="P2" s="30"/>
      <c r="R2" s="28" t="s">
        <v>12</v>
      </c>
      <c r="S2" s="29"/>
      <c r="T2" s="30"/>
    </row>
    <row r="3" spans="2:20" x14ac:dyDescent="0.3">
      <c r="B3" s="2" t="s">
        <v>0</v>
      </c>
      <c r="C3" s="2" t="s">
        <v>1</v>
      </c>
      <c r="D3" s="2" t="s">
        <v>7</v>
      </c>
      <c r="F3" s="2" t="s">
        <v>0</v>
      </c>
      <c r="G3" s="2" t="s">
        <v>1</v>
      </c>
      <c r="H3" s="2" t="s">
        <v>7</v>
      </c>
      <c r="J3" s="2" t="s">
        <v>0</v>
      </c>
      <c r="K3" s="2" t="s">
        <v>1</v>
      </c>
      <c r="L3" s="2" t="s">
        <v>7</v>
      </c>
      <c r="N3" s="2" t="s">
        <v>0</v>
      </c>
      <c r="O3" s="2" t="s">
        <v>1</v>
      </c>
      <c r="P3" s="2" t="s">
        <v>7</v>
      </c>
      <c r="R3" s="2" t="s">
        <v>0</v>
      </c>
      <c r="S3" s="2" t="s">
        <v>1</v>
      </c>
      <c r="T3" s="2" t="s">
        <v>7</v>
      </c>
    </row>
    <row r="4" spans="2:20" x14ac:dyDescent="0.3">
      <c r="B4" s="1">
        <v>0</v>
      </c>
      <c r="C4" s="1">
        <f>B4/25.9</f>
        <v>0</v>
      </c>
      <c r="D4">
        <v>3.4520000000000002E-2</v>
      </c>
      <c r="F4" s="1">
        <v>0</v>
      </c>
      <c r="G4" s="1">
        <f>F4/25.9</f>
        <v>0</v>
      </c>
      <c r="H4">
        <v>3.4520000000000002E-2</v>
      </c>
      <c r="J4" s="1">
        <v>0</v>
      </c>
      <c r="K4" s="1">
        <f>J4/25.9</f>
        <v>0</v>
      </c>
      <c r="L4">
        <v>3.4520000000000002E-2</v>
      </c>
      <c r="N4" s="1">
        <v>0</v>
      </c>
      <c r="O4" s="1">
        <f>N4/25.9</f>
        <v>0</v>
      </c>
      <c r="P4">
        <v>3.4520000000000002E-2</v>
      </c>
      <c r="R4" s="1">
        <v>0</v>
      </c>
      <c r="S4" s="1">
        <f>R4/25.9</f>
        <v>0</v>
      </c>
      <c r="T4">
        <v>3.4520000000000002E-2</v>
      </c>
    </row>
    <row r="5" spans="2:20" x14ac:dyDescent="0.3">
      <c r="B5" s="1">
        <v>4.270295</v>
      </c>
      <c r="C5" s="1">
        <f>B5/25.1</f>
        <v>0.17013127490039839</v>
      </c>
      <c r="D5" s="1">
        <v>0.05</v>
      </c>
      <c r="F5" s="1">
        <v>3.1280839999999999</v>
      </c>
      <c r="G5" s="1">
        <f>F5/25.1</f>
        <v>0.12462486055776892</v>
      </c>
      <c r="H5" s="1">
        <v>0.05</v>
      </c>
      <c r="J5" s="1">
        <v>2.4414570000000002</v>
      </c>
      <c r="K5" s="1">
        <f>J5/25.1</f>
        <v>9.7269203187251005E-2</v>
      </c>
      <c r="L5" s="1">
        <v>0.05</v>
      </c>
      <c r="N5" s="1">
        <v>2.2194859999999998</v>
      </c>
      <c r="O5" s="1">
        <f>N5/25.1</f>
        <v>8.8425737051792824E-2</v>
      </c>
      <c r="P5" s="1">
        <v>0.05</v>
      </c>
      <c r="R5" s="1">
        <v>1.913759</v>
      </c>
      <c r="S5" s="1">
        <f>R5/25.1</f>
        <v>7.6245378486055768E-2</v>
      </c>
      <c r="T5" s="1">
        <v>0.05</v>
      </c>
    </row>
    <row r="6" spans="2:20" x14ac:dyDescent="0.3">
      <c r="B6" s="1">
        <v>18.091950000000001</v>
      </c>
      <c r="C6" s="1">
        <f t="shared" ref="C6:C12" si="0">B6/25.1</f>
        <v>0.72079482071713141</v>
      </c>
      <c r="D6" s="1">
        <v>0.1</v>
      </c>
      <c r="F6" s="1">
        <v>13.2401</v>
      </c>
      <c r="G6" s="1">
        <f t="shared" ref="G6:G12" si="1">F6/25.1</f>
        <v>0.52749402390438249</v>
      </c>
      <c r="H6" s="1">
        <v>0.1</v>
      </c>
      <c r="J6" s="1">
        <v>10.33117</v>
      </c>
      <c r="K6" s="1">
        <f t="shared" ref="K6:K12" si="2">J6/25.1</f>
        <v>0.41160039840637447</v>
      </c>
      <c r="L6" s="1">
        <v>0.1</v>
      </c>
      <c r="N6" s="1">
        <v>9.3905329999999996</v>
      </c>
      <c r="O6" s="1">
        <f t="shared" ref="O6:O12" si="3">N6/25.1</f>
        <v>0.37412482071713143</v>
      </c>
      <c r="P6" s="1">
        <v>0.1</v>
      </c>
      <c r="R6" s="1">
        <v>8.0963600000000007</v>
      </c>
      <c r="S6" s="1">
        <f t="shared" ref="S6:S12" si="4">R6/25.1</f>
        <v>0.3225641434262948</v>
      </c>
      <c r="T6" s="1">
        <v>0.1</v>
      </c>
    </row>
    <row r="7" spans="2:20" x14ac:dyDescent="0.3">
      <c r="B7" s="1">
        <v>32.015650000000001</v>
      </c>
      <c r="C7" s="1">
        <f t="shared" si="0"/>
        <v>1.27552390438247</v>
      </c>
      <c r="D7" s="1">
        <v>0.15</v>
      </c>
      <c r="F7" s="1">
        <v>23.381969999999999</v>
      </c>
      <c r="G7" s="1">
        <f t="shared" si="1"/>
        <v>0.93155258964143417</v>
      </c>
      <c r="H7" s="1">
        <v>0.15</v>
      </c>
      <c r="J7" s="1">
        <v>18.234649999999998</v>
      </c>
      <c r="K7" s="1">
        <f t="shared" si="2"/>
        <v>0.72648007968127482</v>
      </c>
      <c r="L7" s="1">
        <v>0.15</v>
      </c>
      <c r="N7" s="1">
        <v>16.569269999999999</v>
      </c>
      <c r="O7" s="1">
        <f t="shared" si="3"/>
        <v>0.66013027888446207</v>
      </c>
      <c r="P7" s="1">
        <v>0.15</v>
      </c>
      <c r="R7" s="1">
        <v>14.283239999999999</v>
      </c>
      <c r="S7" s="1">
        <f t="shared" si="4"/>
        <v>0.56905338645418324</v>
      </c>
      <c r="T7" s="1">
        <v>0.15</v>
      </c>
    </row>
    <row r="8" spans="2:20" x14ac:dyDescent="0.3">
      <c r="B8" s="1">
        <v>46.109769999999997</v>
      </c>
      <c r="C8" s="1">
        <f t="shared" si="0"/>
        <v>1.8370426294820714</v>
      </c>
      <c r="D8" s="1">
        <v>0.2</v>
      </c>
      <c r="F8" s="1">
        <v>33.574449999999999</v>
      </c>
      <c r="G8" s="1">
        <f t="shared" si="1"/>
        <v>1.3376274900398406</v>
      </c>
      <c r="H8" s="1">
        <v>0.2</v>
      </c>
      <c r="J8" s="1">
        <v>26.161729999999999</v>
      </c>
      <c r="K8" s="1">
        <f t="shared" si="2"/>
        <v>1.0422999999999998</v>
      </c>
      <c r="L8" s="1">
        <v>0.2</v>
      </c>
      <c r="N8" s="1">
        <v>23.76117</v>
      </c>
      <c r="O8" s="1">
        <f t="shared" si="3"/>
        <v>0.94666015936254977</v>
      </c>
      <c r="P8" s="1">
        <v>0.2</v>
      </c>
      <c r="R8" s="1">
        <v>20.477460000000001</v>
      </c>
      <c r="S8" s="1">
        <f t="shared" si="4"/>
        <v>0.81583505976095616</v>
      </c>
      <c r="T8" s="1">
        <v>0.2</v>
      </c>
    </row>
    <row r="9" spans="2:20" x14ac:dyDescent="0.3">
      <c r="B9" s="1">
        <v>60.430860000000003</v>
      </c>
      <c r="C9" s="1">
        <f t="shared" si="0"/>
        <v>2.4076039840637451</v>
      </c>
      <c r="D9" s="1">
        <v>0.25</v>
      </c>
      <c r="F9" s="1">
        <v>43.835889999999999</v>
      </c>
      <c r="G9" s="1">
        <f t="shared" si="1"/>
        <v>1.7464498007968126</v>
      </c>
      <c r="H9" s="1">
        <v>0.25</v>
      </c>
      <c r="J9" s="1">
        <v>34.121429999999997</v>
      </c>
      <c r="K9" s="1">
        <f t="shared" si="2"/>
        <v>1.3594195219123504</v>
      </c>
      <c r="L9" s="1">
        <v>0.25</v>
      </c>
      <c r="N9" s="1">
        <v>30.971340000000001</v>
      </c>
      <c r="O9" s="1">
        <f t="shared" si="3"/>
        <v>1.2339179282868526</v>
      </c>
      <c r="P9" s="1">
        <v>0.25</v>
      </c>
      <c r="R9" s="1">
        <v>26.681920000000002</v>
      </c>
      <c r="S9" s="1">
        <f t="shared" si="4"/>
        <v>1.0630247011952192</v>
      </c>
      <c r="T9" s="1">
        <v>0.25</v>
      </c>
    </row>
    <row r="10" spans="2:20" x14ac:dyDescent="0.3">
      <c r="B10" s="1">
        <v>75.021979999999999</v>
      </c>
      <c r="C10" s="1">
        <f t="shared" si="0"/>
        <v>2.9889235059760955</v>
      </c>
      <c r="D10" s="1">
        <v>0.3</v>
      </c>
      <c r="F10" s="1">
        <v>54.181690000000003</v>
      </c>
      <c r="G10" s="1">
        <f t="shared" si="1"/>
        <v>2.1586330677290837</v>
      </c>
      <c r="H10" s="1">
        <v>0.3</v>
      </c>
      <c r="J10" s="1">
        <v>42.121789999999997</v>
      </c>
      <c r="K10" s="1">
        <f t="shared" si="2"/>
        <v>1.678158964143426</v>
      </c>
      <c r="L10" s="1">
        <v>0.3</v>
      </c>
      <c r="N10" s="1">
        <v>38.204410000000003</v>
      </c>
      <c r="O10" s="1">
        <f t="shared" si="3"/>
        <v>1.5220880478087651</v>
      </c>
      <c r="P10" s="1">
        <v>0.3</v>
      </c>
      <c r="R10" s="1">
        <v>32.899320000000003</v>
      </c>
      <c r="S10" s="1">
        <f t="shared" si="4"/>
        <v>1.3107298804780878</v>
      </c>
      <c r="T10" s="1">
        <v>0.3</v>
      </c>
    </row>
    <row r="11" spans="2:20" x14ac:dyDescent="0.3">
      <c r="B11" s="1">
        <v>89.913020000000003</v>
      </c>
      <c r="C11" s="1">
        <f t="shared" si="0"/>
        <v>3.58219203187251</v>
      </c>
      <c r="D11" s="1">
        <v>0.35</v>
      </c>
      <c r="F11" s="1">
        <v>64.624049999999997</v>
      </c>
      <c r="G11" s="1">
        <f t="shared" si="1"/>
        <v>2.5746633466135456</v>
      </c>
      <c r="H11" s="1">
        <v>0.35</v>
      </c>
      <c r="J11" s="1">
        <v>50.169690000000003</v>
      </c>
      <c r="K11" s="1">
        <f t="shared" si="2"/>
        <v>1.9987924302788844</v>
      </c>
      <c r="L11" s="1">
        <v>0.35</v>
      </c>
      <c r="N11" s="1">
        <v>45.464419999999997</v>
      </c>
      <c r="O11" s="1">
        <f t="shared" si="3"/>
        <v>1.8113314741035855</v>
      </c>
      <c r="P11" s="1">
        <v>0.35</v>
      </c>
      <c r="R11" s="1">
        <v>39.132089999999998</v>
      </c>
      <c r="S11" s="1">
        <f t="shared" si="4"/>
        <v>1.5590474103585656</v>
      </c>
      <c r="T11" s="1">
        <v>0.35</v>
      </c>
    </row>
    <row r="12" spans="2:20" x14ac:dyDescent="0.3">
      <c r="B12" s="1">
        <v>105.12220000000001</v>
      </c>
      <c r="C12" s="1">
        <f t="shared" si="0"/>
        <v>4.1881354581673307</v>
      </c>
      <c r="D12" s="1">
        <v>0.4</v>
      </c>
      <c r="F12" s="1">
        <v>75.172049999999999</v>
      </c>
      <c r="G12" s="1">
        <f t="shared" si="1"/>
        <v>2.9949023904382468</v>
      </c>
      <c r="H12" s="1">
        <v>0.4</v>
      </c>
      <c r="J12" s="1">
        <v>58.270769999999999</v>
      </c>
      <c r="K12" s="1">
        <f t="shared" si="2"/>
        <v>2.3215446215139441</v>
      </c>
      <c r="L12" s="1">
        <v>0.4</v>
      </c>
      <c r="N12" s="1">
        <v>52.754820000000002</v>
      </c>
      <c r="O12" s="1">
        <f t="shared" si="3"/>
        <v>2.101785657370518</v>
      </c>
      <c r="P12" s="1">
        <v>0.4</v>
      </c>
      <c r="R12" s="1">
        <v>45.382350000000002</v>
      </c>
      <c r="S12" s="1">
        <f t="shared" si="4"/>
        <v>1.8080617529880478</v>
      </c>
      <c r="T12" s="1">
        <v>0.4</v>
      </c>
    </row>
    <row r="14" spans="2:20" x14ac:dyDescent="0.3">
      <c r="B14" s="31" t="s">
        <v>2</v>
      </c>
      <c r="C14" s="31"/>
      <c r="D14" s="14" t="s">
        <v>48</v>
      </c>
      <c r="E14" s="15" t="s">
        <v>47</v>
      </c>
    </row>
    <row r="15" spans="2:20" x14ac:dyDescent="0.3">
      <c r="B15" s="21" t="s">
        <v>3</v>
      </c>
      <c r="C15" s="21"/>
      <c r="D15" s="11">
        <v>1</v>
      </c>
      <c r="E15" s="11"/>
    </row>
    <row r="16" spans="2:20" x14ac:dyDescent="0.3">
      <c r="B16" s="21" t="s">
        <v>63</v>
      </c>
      <c r="C16" s="21"/>
      <c r="D16" s="11">
        <v>10</v>
      </c>
      <c r="E16" s="11" t="s">
        <v>14</v>
      </c>
    </row>
    <row r="17" spans="2:5" x14ac:dyDescent="0.3">
      <c r="B17" s="21" t="s">
        <v>5</v>
      </c>
      <c r="C17" s="21"/>
      <c r="D17" s="12">
        <v>2.6220000000000001E-6</v>
      </c>
      <c r="E17" s="11" t="s">
        <v>8</v>
      </c>
    </row>
    <row r="18" spans="2:5" x14ac:dyDescent="0.3">
      <c r="B18" s="21" t="s">
        <v>6</v>
      </c>
      <c r="C18" s="21"/>
      <c r="D18" s="11">
        <v>348</v>
      </c>
      <c r="E18" s="11" t="s">
        <v>53</v>
      </c>
    </row>
    <row r="19" spans="2:5" x14ac:dyDescent="0.3">
      <c r="B19" s="21" t="s">
        <v>15</v>
      </c>
      <c r="C19" s="21"/>
      <c r="D19" s="11">
        <v>11.8</v>
      </c>
      <c r="E19" s="11" t="s">
        <v>51</v>
      </c>
    </row>
    <row r="20" spans="2:5" x14ac:dyDescent="0.3">
      <c r="B20" s="21" t="s">
        <v>16</v>
      </c>
      <c r="C20" s="21"/>
      <c r="D20" s="11">
        <v>2.1309999999999999E-2</v>
      </c>
      <c r="E20" s="11" t="s">
        <v>52</v>
      </c>
    </row>
    <row r="21" spans="2:5" x14ac:dyDescent="0.3">
      <c r="B21" s="21" t="s">
        <v>17</v>
      </c>
      <c r="C21" s="21"/>
      <c r="D21" s="11">
        <v>3.4520000000000002E-2</v>
      </c>
      <c r="E21" s="11" t="s">
        <v>46</v>
      </c>
    </row>
    <row r="22" spans="2:5" x14ac:dyDescent="0.3">
      <c r="B22" s="26" t="s">
        <v>50</v>
      </c>
      <c r="C22" s="27"/>
      <c r="D22" s="11">
        <v>0.74</v>
      </c>
      <c r="E22" s="11" t="s">
        <v>45</v>
      </c>
    </row>
    <row r="23" spans="2:5" x14ac:dyDescent="0.3">
      <c r="B23" s="21" t="s">
        <v>44</v>
      </c>
      <c r="C23" s="21"/>
      <c r="D23" s="11">
        <v>9.5999999999999992E-3</v>
      </c>
      <c r="E23" s="11" t="s">
        <v>45</v>
      </c>
    </row>
    <row r="24" spans="2:5" x14ac:dyDescent="0.3">
      <c r="B24" s="32" t="s">
        <v>49</v>
      </c>
      <c r="C24" s="32"/>
      <c r="D24" s="11"/>
      <c r="E24" s="11"/>
    </row>
    <row r="25" spans="2:5" x14ac:dyDescent="0.3">
      <c r="B25" s="38" t="s">
        <v>31</v>
      </c>
      <c r="C25" s="38"/>
      <c r="D25" s="11">
        <v>104166.7</v>
      </c>
      <c r="E25" s="11" t="s">
        <v>32</v>
      </c>
    </row>
    <row r="26" spans="2:5" x14ac:dyDescent="0.3">
      <c r="B26" s="26" t="s">
        <v>29</v>
      </c>
      <c r="C26" s="27"/>
      <c r="D26" s="11">
        <v>5200</v>
      </c>
      <c r="E26" s="11" t="s">
        <v>30</v>
      </c>
    </row>
    <row r="27" spans="2:5" x14ac:dyDescent="0.3">
      <c r="B27" s="21" t="s">
        <v>59</v>
      </c>
      <c r="C27" s="21"/>
      <c r="D27" s="13">
        <v>9.9999999999999998E-13</v>
      </c>
      <c r="E27" s="11" t="s">
        <v>38</v>
      </c>
    </row>
    <row r="28" spans="2:5" x14ac:dyDescent="0.3">
      <c r="B28" s="21" t="s">
        <v>60</v>
      </c>
      <c r="C28" s="21"/>
      <c r="D28" s="11">
        <v>0.7</v>
      </c>
      <c r="E28" s="11"/>
    </row>
    <row r="29" spans="2:5" x14ac:dyDescent="0.3">
      <c r="B29" s="21" t="s">
        <v>61</v>
      </c>
      <c r="C29" s="21"/>
      <c r="D29" s="13">
        <v>1E-13</v>
      </c>
      <c r="E29" s="11" t="s">
        <v>38</v>
      </c>
    </row>
    <row r="30" spans="2:5" x14ac:dyDescent="0.3">
      <c r="B30" s="21" t="s">
        <v>62</v>
      </c>
      <c r="C30" s="21"/>
      <c r="D30" s="11">
        <v>0.28000000000000003</v>
      </c>
      <c r="E30" s="1"/>
    </row>
    <row r="37" spans="2:4" x14ac:dyDescent="0.3">
      <c r="B37" s="7"/>
      <c r="C37" s="8"/>
      <c r="D37" s="8"/>
    </row>
    <row r="38" spans="2:4" x14ac:dyDescent="0.3">
      <c r="B38" s="10"/>
    </row>
    <row r="39" spans="2:4" x14ac:dyDescent="0.3">
      <c r="B39" s="10"/>
      <c r="C39" s="6"/>
    </row>
    <row r="40" spans="2:4" x14ac:dyDescent="0.3">
      <c r="C40" s="6"/>
    </row>
  </sheetData>
  <mergeCells count="22">
    <mergeCell ref="B29:C29"/>
    <mergeCell ref="B30:C30"/>
    <mergeCell ref="B24:C24"/>
    <mergeCell ref="B25:C25"/>
    <mergeCell ref="B26:C26"/>
    <mergeCell ref="B27:C27"/>
    <mergeCell ref="B28:C28"/>
    <mergeCell ref="B19:C19"/>
    <mergeCell ref="B20:C20"/>
    <mergeCell ref="B21:C21"/>
    <mergeCell ref="B22:C22"/>
    <mergeCell ref="B23:C23"/>
    <mergeCell ref="B14:C14"/>
    <mergeCell ref="B15:C15"/>
    <mergeCell ref="B16:C16"/>
    <mergeCell ref="B17:C17"/>
    <mergeCell ref="B18:C18"/>
    <mergeCell ref="B2:D2"/>
    <mergeCell ref="F2:H2"/>
    <mergeCell ref="J2:L2"/>
    <mergeCell ref="N2:P2"/>
    <mergeCell ref="R2:T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A78E0-7B31-487D-94E6-B718CF647923}">
  <dimension ref="B1:T48"/>
  <sheetViews>
    <sheetView workbookViewId="0">
      <selection activeCell="R14" sqref="R14"/>
    </sheetView>
  </sheetViews>
  <sheetFormatPr defaultRowHeight="14.4" x14ac:dyDescent="0.3"/>
  <cols>
    <col min="1" max="1" width="2.21875" customWidth="1"/>
  </cols>
  <sheetData>
    <row r="1" spans="2:20" ht="9" customHeight="1" x14ac:dyDescent="0.3"/>
    <row r="2" spans="2:20" x14ac:dyDescent="0.3">
      <c r="B2" s="28" t="s">
        <v>23</v>
      </c>
      <c r="C2" s="29"/>
      <c r="D2" s="30"/>
      <c r="F2" s="28" t="s">
        <v>22</v>
      </c>
      <c r="G2" s="29"/>
      <c r="H2" s="30"/>
      <c r="J2" s="28" t="s">
        <v>21</v>
      </c>
      <c r="K2" s="29"/>
      <c r="L2" s="30"/>
      <c r="N2" s="28" t="s">
        <v>20</v>
      </c>
      <c r="O2" s="29"/>
      <c r="P2" s="30"/>
      <c r="R2" s="28" t="s">
        <v>19</v>
      </c>
      <c r="S2" s="29"/>
      <c r="T2" s="30"/>
    </row>
    <row r="3" spans="2:20" x14ac:dyDescent="0.3">
      <c r="B3" s="2" t="s">
        <v>0</v>
      </c>
      <c r="C3" s="2" t="s">
        <v>1</v>
      </c>
      <c r="D3" s="2" t="s">
        <v>7</v>
      </c>
      <c r="F3" s="2" t="s">
        <v>0</v>
      </c>
      <c r="G3" s="2" t="s">
        <v>1</v>
      </c>
      <c r="H3" s="2" t="s">
        <v>7</v>
      </c>
      <c r="J3" s="2" t="s">
        <v>0</v>
      </c>
      <c r="K3" s="2" t="s">
        <v>1</v>
      </c>
      <c r="L3" s="2" t="s">
        <v>7</v>
      </c>
      <c r="N3" s="2" t="s">
        <v>0</v>
      </c>
      <c r="O3" s="2" t="s">
        <v>1</v>
      </c>
      <c r="P3" s="2" t="s">
        <v>7</v>
      </c>
      <c r="R3" s="2" t="s">
        <v>0</v>
      </c>
      <c r="S3" s="2" t="s">
        <v>1</v>
      </c>
      <c r="T3" s="2" t="s">
        <v>7</v>
      </c>
    </row>
    <row r="4" spans="2:20" x14ac:dyDescent="0.3">
      <c r="B4" s="1">
        <v>0</v>
      </c>
      <c r="C4" s="1">
        <f>B4/25.9</f>
        <v>0</v>
      </c>
      <c r="D4">
        <v>3.4520000000000002E-2</v>
      </c>
      <c r="F4" s="1">
        <v>0</v>
      </c>
      <c r="G4" s="1">
        <f>F4/25.9</f>
        <v>0</v>
      </c>
      <c r="H4">
        <v>3.4520000000000002E-2</v>
      </c>
      <c r="J4" s="1">
        <v>0</v>
      </c>
      <c r="K4" s="1">
        <f>J4/25.9</f>
        <v>0</v>
      </c>
      <c r="L4">
        <v>3.4520000000000002E-2</v>
      </c>
      <c r="N4" s="1">
        <v>0</v>
      </c>
      <c r="O4" s="1">
        <f>N4/25.9</f>
        <v>0</v>
      </c>
      <c r="P4">
        <v>3.4520000000000002E-2</v>
      </c>
      <c r="R4" s="1">
        <v>0</v>
      </c>
      <c r="S4" s="1">
        <f>R4/25.9</f>
        <v>0</v>
      </c>
      <c r="T4">
        <v>3.4520000000000002E-2</v>
      </c>
    </row>
    <row r="5" spans="2:20" x14ac:dyDescent="0.3">
      <c r="B5" s="1">
        <v>2.061769</v>
      </c>
      <c r="C5" s="1">
        <f>B5/25.1</f>
        <v>8.2142191235059753E-2</v>
      </c>
      <c r="D5" s="1">
        <v>0.05</v>
      </c>
      <c r="F5" s="1">
        <v>3.0048810000000001</v>
      </c>
      <c r="G5" s="1">
        <f>F5/25.1</f>
        <v>0.11971637450199203</v>
      </c>
      <c r="H5" s="1">
        <v>0.05</v>
      </c>
      <c r="J5" s="1">
        <v>3.5640700000000001</v>
      </c>
      <c r="K5" s="1">
        <f>J5/25.1</f>
        <v>0.14199482071713146</v>
      </c>
      <c r="L5" s="1">
        <v>0.05</v>
      </c>
      <c r="N5" s="1">
        <v>3.9425330000000001</v>
      </c>
      <c r="O5" s="1">
        <f>N5/25.1</f>
        <v>0.15707302788844621</v>
      </c>
      <c r="P5" s="1">
        <v>0.05</v>
      </c>
      <c r="R5" s="1">
        <v>4.2209500000000002</v>
      </c>
      <c r="S5" s="1">
        <f>R5/25.1</f>
        <v>0.16816533864541833</v>
      </c>
      <c r="T5" s="1">
        <v>0.05</v>
      </c>
    </row>
    <row r="6" spans="2:20" x14ac:dyDescent="0.3">
      <c r="B6" s="1">
        <v>8.8374620000000004</v>
      </c>
      <c r="C6" s="1">
        <f t="shared" ref="C6:C12" si="0">B6/25.1</f>
        <v>0.35209011952191233</v>
      </c>
      <c r="D6" s="1">
        <v>0.1</v>
      </c>
      <c r="F6" s="1">
        <v>12.78646</v>
      </c>
      <c r="G6" s="1">
        <f t="shared" ref="G6:G12" si="1">F6/25.1</f>
        <v>0.50942071713147408</v>
      </c>
      <c r="H6" s="1">
        <v>0.1</v>
      </c>
      <c r="J6" s="1">
        <v>15.126810000000001</v>
      </c>
      <c r="K6" s="1">
        <f t="shared" ref="K6:K12" si="2">J6/25.1</f>
        <v>0.60266175298804781</v>
      </c>
      <c r="L6" s="1">
        <v>0.1</v>
      </c>
      <c r="N6" s="1">
        <v>16.714700000000001</v>
      </c>
      <c r="O6" s="1">
        <f t="shared" ref="O6:O12" si="3">N6/25.1</f>
        <v>0.66592430278884462</v>
      </c>
      <c r="P6" s="1">
        <v>0.1</v>
      </c>
      <c r="R6" s="1">
        <v>17.88448</v>
      </c>
      <c r="S6" s="1">
        <f t="shared" ref="S6:S12" si="4">R6/25.1</f>
        <v>0.71252908366533863</v>
      </c>
      <c r="T6" s="1">
        <v>0.1</v>
      </c>
    </row>
    <row r="7" spans="2:20" x14ac:dyDescent="0.3">
      <c r="B7" s="1">
        <v>16.01229</v>
      </c>
      <c r="C7" s="1">
        <f t="shared" si="0"/>
        <v>0.63793984063745013</v>
      </c>
      <c r="D7" s="1">
        <v>0.15</v>
      </c>
      <c r="F7" s="1">
        <v>22.827770000000001</v>
      </c>
      <c r="G7" s="1">
        <f t="shared" si="1"/>
        <v>0.90947290836653383</v>
      </c>
      <c r="H7" s="1">
        <v>0.15</v>
      </c>
      <c r="J7" s="1">
        <v>26.869199999999999</v>
      </c>
      <c r="K7" s="1">
        <f t="shared" si="2"/>
        <v>1.0704860557768923</v>
      </c>
      <c r="L7" s="1">
        <v>0.15</v>
      </c>
      <c r="N7" s="1">
        <v>29.621279999999999</v>
      </c>
      <c r="O7" s="1">
        <f t="shared" si="3"/>
        <v>1.1801306772908364</v>
      </c>
      <c r="P7" s="1">
        <v>0.15</v>
      </c>
      <c r="R7" s="1">
        <v>31.654520000000002</v>
      </c>
      <c r="S7" s="1">
        <f t="shared" si="4"/>
        <v>1.2611362549800798</v>
      </c>
      <c r="T7" s="1">
        <v>0.15</v>
      </c>
    </row>
    <row r="8" spans="2:20" x14ac:dyDescent="0.3">
      <c r="B8" s="1">
        <v>23.800920000000001</v>
      </c>
      <c r="C8" s="1">
        <f t="shared" si="0"/>
        <v>0.94824382470119517</v>
      </c>
      <c r="D8" s="1">
        <v>0.2</v>
      </c>
      <c r="F8" s="1">
        <v>33.280760000000001</v>
      </c>
      <c r="G8" s="1">
        <f t="shared" si="1"/>
        <v>1.3259266932270917</v>
      </c>
      <c r="H8" s="1">
        <v>0.2</v>
      </c>
      <c r="J8" s="1">
        <v>38.903860000000002</v>
      </c>
      <c r="K8" s="1">
        <f t="shared" si="2"/>
        <v>1.5499545816733067</v>
      </c>
      <c r="L8" s="1">
        <v>0.2</v>
      </c>
      <c r="N8" s="1">
        <v>42.749989999999997</v>
      </c>
      <c r="O8" s="1">
        <f t="shared" si="3"/>
        <v>1.7031868525896412</v>
      </c>
      <c r="P8" s="1">
        <v>0.2</v>
      </c>
      <c r="R8" s="1">
        <v>45.602220000000003</v>
      </c>
      <c r="S8" s="1">
        <f t="shared" si="4"/>
        <v>1.8168215139442232</v>
      </c>
      <c r="T8" s="1">
        <v>0.2</v>
      </c>
    </row>
    <row r="9" spans="2:20" x14ac:dyDescent="0.3">
      <c r="B9" s="1">
        <v>32.331569999999999</v>
      </c>
      <c r="C9" s="1">
        <f t="shared" si="0"/>
        <v>1.288110358565737</v>
      </c>
      <c r="D9" s="1">
        <v>0.25</v>
      </c>
      <c r="F9" s="1">
        <v>44.24644</v>
      </c>
      <c r="G9" s="1">
        <f t="shared" si="1"/>
        <v>1.762806374501992</v>
      </c>
      <c r="H9" s="1">
        <v>0.25</v>
      </c>
      <c r="J9" s="1">
        <v>51.313870000000001</v>
      </c>
      <c r="K9" s="1">
        <f t="shared" si="2"/>
        <v>2.0443772908366533</v>
      </c>
      <c r="L9" s="1">
        <v>0.25</v>
      </c>
      <c r="N9" s="1">
        <v>56.169919999999998</v>
      </c>
      <c r="O9" s="1">
        <f t="shared" si="3"/>
        <v>2.2378454183266929</v>
      </c>
      <c r="P9" s="1">
        <v>0.25</v>
      </c>
      <c r="R9" s="1">
        <v>59.786009999999997</v>
      </c>
      <c r="S9" s="1">
        <f t="shared" si="4"/>
        <v>2.381912749003984</v>
      </c>
      <c r="T9" s="1">
        <v>0.25</v>
      </c>
    </row>
    <row r="10" spans="2:20" x14ac:dyDescent="0.3">
      <c r="B10" s="1">
        <v>41.666510000000002</v>
      </c>
      <c r="C10" s="1">
        <f t="shared" si="0"/>
        <v>1.6600203187250997</v>
      </c>
      <c r="D10" s="1">
        <v>0.3</v>
      </c>
      <c r="F10" s="1">
        <v>55.781889999999997</v>
      </c>
      <c r="G10" s="1">
        <f t="shared" si="1"/>
        <v>2.2223860557768922</v>
      </c>
      <c r="H10" s="1">
        <v>0.3</v>
      </c>
      <c r="J10" s="1">
        <v>64.153499999999994</v>
      </c>
      <c r="K10" s="1">
        <f t="shared" si="2"/>
        <v>2.555916334661354</v>
      </c>
      <c r="L10" s="1">
        <v>0.3</v>
      </c>
      <c r="N10" s="1">
        <v>69.930400000000006</v>
      </c>
      <c r="O10" s="1">
        <f t="shared" si="3"/>
        <v>2.7860717131474106</v>
      </c>
      <c r="P10" s="1">
        <v>0.3</v>
      </c>
      <c r="R10" s="1">
        <v>74.249979999999994</v>
      </c>
      <c r="S10" s="1">
        <f t="shared" si="4"/>
        <v>2.9581665338645413</v>
      </c>
      <c r="T10" s="1">
        <v>0.3</v>
      </c>
    </row>
    <row r="11" spans="2:20" x14ac:dyDescent="0.3">
      <c r="B11" s="1">
        <v>51.82199</v>
      </c>
      <c r="C11" s="1">
        <f t="shared" si="0"/>
        <v>2.0646211155378484</v>
      </c>
      <c r="D11" s="1">
        <v>0.35</v>
      </c>
      <c r="F11" s="1">
        <v>67.911649999999995</v>
      </c>
      <c r="G11" s="1">
        <f t="shared" si="1"/>
        <v>2.7056434262948201</v>
      </c>
      <c r="H11" s="1">
        <v>0.35</v>
      </c>
      <c r="J11" s="1">
        <v>77.452969999999993</v>
      </c>
      <c r="K11" s="1">
        <f t="shared" si="2"/>
        <v>3.085775697211155</v>
      </c>
      <c r="L11" s="1">
        <v>0.35</v>
      </c>
      <c r="N11" s="1">
        <v>84.062719999999999</v>
      </c>
      <c r="O11" s="1">
        <f t="shared" si="3"/>
        <v>3.3491123505976095</v>
      </c>
      <c r="P11" s="1">
        <v>0.35</v>
      </c>
      <c r="R11" s="1">
        <v>89.024379999999994</v>
      </c>
      <c r="S11" s="1">
        <f t="shared" si="4"/>
        <v>3.5467880478087643</v>
      </c>
      <c r="T11" s="1">
        <v>0.35</v>
      </c>
    </row>
    <row r="12" spans="2:20" x14ac:dyDescent="0.3">
      <c r="B12" s="1">
        <v>62.783589999999997</v>
      </c>
      <c r="C12" s="1">
        <f t="shared" si="0"/>
        <v>2.5013382470119518</v>
      </c>
      <c r="D12" s="1">
        <v>0.4</v>
      </c>
      <c r="F12" s="1">
        <v>80.637770000000003</v>
      </c>
      <c r="G12" s="1">
        <f t="shared" si="1"/>
        <v>3.2126601593625499</v>
      </c>
      <c r="H12" s="1">
        <v>0.4</v>
      </c>
      <c r="J12" s="1">
        <v>91.224159999999998</v>
      </c>
      <c r="K12" s="1">
        <f t="shared" si="2"/>
        <v>3.634428685258964</v>
      </c>
      <c r="L12" s="1">
        <v>0.4</v>
      </c>
      <c r="N12" s="1">
        <v>98.583280000000002</v>
      </c>
      <c r="O12" s="1">
        <f t="shared" si="3"/>
        <v>3.9276207171314739</v>
      </c>
      <c r="P12" s="1">
        <v>0.4</v>
      </c>
      <c r="R12" s="1">
        <v>104.12730000000001</v>
      </c>
      <c r="S12" s="1">
        <f t="shared" si="4"/>
        <v>4.1484980079681275</v>
      </c>
      <c r="T12" s="1">
        <v>0.4</v>
      </c>
    </row>
    <row r="13" spans="2:20" x14ac:dyDescent="0.3">
      <c r="R13">
        <v>105.5014</v>
      </c>
    </row>
    <row r="14" spans="2:20" x14ac:dyDescent="0.3">
      <c r="B14" s="31" t="s">
        <v>2</v>
      </c>
      <c r="C14" s="31"/>
      <c r="D14" s="14" t="s">
        <v>48</v>
      </c>
      <c r="E14" s="15" t="s">
        <v>47</v>
      </c>
      <c r="R14">
        <v>105.3355</v>
      </c>
    </row>
    <row r="15" spans="2:20" x14ac:dyDescent="0.3">
      <c r="B15" s="21" t="s">
        <v>3</v>
      </c>
      <c r="C15" s="21"/>
      <c r="D15" s="11">
        <v>1</v>
      </c>
      <c r="E15" s="11"/>
      <c r="R15">
        <v>104.2302</v>
      </c>
    </row>
    <row r="16" spans="2:20" x14ac:dyDescent="0.3">
      <c r="B16" s="21" t="s">
        <v>63</v>
      </c>
      <c r="C16" s="21"/>
      <c r="D16" s="11">
        <v>10</v>
      </c>
      <c r="E16" s="11" t="s">
        <v>14</v>
      </c>
      <c r="R16">
        <v>111.2161</v>
      </c>
    </row>
    <row r="17" spans="2:5" x14ac:dyDescent="0.3">
      <c r="B17" s="21" t="s">
        <v>5</v>
      </c>
      <c r="C17" s="21"/>
      <c r="D17" s="12">
        <v>2.6220000000000001E-6</v>
      </c>
      <c r="E17" s="11" t="s">
        <v>8</v>
      </c>
    </row>
    <row r="18" spans="2:5" x14ac:dyDescent="0.3">
      <c r="B18" s="21" t="s">
        <v>6</v>
      </c>
      <c r="C18" s="21"/>
      <c r="D18" s="11">
        <v>348</v>
      </c>
      <c r="E18" s="11" t="s">
        <v>53</v>
      </c>
    </row>
    <row r="19" spans="2:5" x14ac:dyDescent="0.3">
      <c r="B19" s="21" t="s">
        <v>15</v>
      </c>
      <c r="C19" s="21"/>
      <c r="D19" s="11">
        <v>11.8</v>
      </c>
      <c r="E19" s="11" t="s">
        <v>51</v>
      </c>
    </row>
    <row r="20" spans="2:5" x14ac:dyDescent="0.3">
      <c r="B20" s="21" t="s">
        <v>16</v>
      </c>
      <c r="C20" s="21"/>
      <c r="D20" s="11">
        <v>2.1309999999999999E-2</v>
      </c>
      <c r="E20" s="11" t="s">
        <v>52</v>
      </c>
    </row>
    <row r="21" spans="2:5" x14ac:dyDescent="0.3">
      <c r="B21" s="21" t="s">
        <v>17</v>
      </c>
      <c r="C21" s="21"/>
      <c r="D21" s="11">
        <v>3.4520000000000002E-2</v>
      </c>
      <c r="E21" s="11" t="s">
        <v>46</v>
      </c>
    </row>
    <row r="22" spans="2:5" x14ac:dyDescent="0.3">
      <c r="B22" s="26" t="s">
        <v>50</v>
      </c>
      <c r="C22" s="27"/>
      <c r="D22" s="11">
        <v>0.74</v>
      </c>
      <c r="E22" s="11" t="s">
        <v>45</v>
      </c>
    </row>
    <row r="23" spans="2:5" x14ac:dyDescent="0.3">
      <c r="B23" s="21" t="s">
        <v>44</v>
      </c>
      <c r="C23" s="21"/>
      <c r="D23" s="11">
        <v>9.5999999999999992E-3</v>
      </c>
      <c r="E23" s="11" t="s">
        <v>45</v>
      </c>
    </row>
    <row r="24" spans="2:5" x14ac:dyDescent="0.3">
      <c r="B24" s="21" t="s">
        <v>49</v>
      </c>
      <c r="C24" s="21"/>
      <c r="D24" s="11">
        <v>5.0900000000000001E-2</v>
      </c>
      <c r="E24" s="11" t="s">
        <v>45</v>
      </c>
    </row>
    <row r="25" spans="2:5" x14ac:dyDescent="0.3">
      <c r="B25" s="40" t="s">
        <v>31</v>
      </c>
      <c r="C25" s="40"/>
      <c r="D25" s="11" t="s">
        <v>58</v>
      </c>
      <c r="E25" s="11"/>
    </row>
    <row r="26" spans="2:5" x14ac:dyDescent="0.3">
      <c r="B26" s="26" t="s">
        <v>29</v>
      </c>
      <c r="C26" s="27"/>
      <c r="D26" s="11">
        <v>5200</v>
      </c>
      <c r="E26" s="11" t="s">
        <v>30</v>
      </c>
    </row>
    <row r="27" spans="2:5" x14ac:dyDescent="0.3">
      <c r="B27" s="21" t="s">
        <v>59</v>
      </c>
      <c r="C27" s="21"/>
      <c r="D27" s="13">
        <v>9.9999999999999998E-13</v>
      </c>
      <c r="E27" s="11" t="s">
        <v>38</v>
      </c>
    </row>
    <row r="28" spans="2:5" x14ac:dyDescent="0.3">
      <c r="B28" s="21" t="s">
        <v>60</v>
      </c>
      <c r="C28" s="21"/>
      <c r="D28" s="11">
        <v>0.7</v>
      </c>
      <c r="E28" s="11"/>
    </row>
    <row r="29" spans="2:5" x14ac:dyDescent="0.3">
      <c r="B29" s="21" t="s">
        <v>61</v>
      </c>
      <c r="C29" s="21"/>
      <c r="D29" s="13">
        <v>1E-13</v>
      </c>
      <c r="E29" s="11" t="s">
        <v>38</v>
      </c>
    </row>
    <row r="30" spans="2:5" x14ac:dyDescent="0.3">
      <c r="B30" s="21" t="s">
        <v>62</v>
      </c>
      <c r="C30" s="21"/>
      <c r="D30" s="11">
        <v>0.28000000000000003</v>
      </c>
      <c r="E30" s="1"/>
    </row>
    <row r="38" spans="3:13" x14ac:dyDescent="0.3">
      <c r="L38" s="6"/>
    </row>
    <row r="40" spans="3:13" x14ac:dyDescent="0.3">
      <c r="C40" s="6"/>
    </row>
    <row r="44" spans="3:13" x14ac:dyDescent="0.3">
      <c r="K44" s="39"/>
      <c r="L44" s="39"/>
      <c r="M44" s="39"/>
    </row>
    <row r="47" spans="3:13" x14ac:dyDescent="0.3">
      <c r="K47" s="10"/>
    </row>
    <row r="48" spans="3:13" x14ac:dyDescent="0.3">
      <c r="K48" s="10"/>
      <c r="L48" s="6"/>
    </row>
  </sheetData>
  <mergeCells count="23">
    <mergeCell ref="B28:C28"/>
    <mergeCell ref="K44:M44"/>
    <mergeCell ref="B2:D2"/>
    <mergeCell ref="F2:H2"/>
    <mergeCell ref="J2:L2"/>
    <mergeCell ref="B22:C22"/>
    <mergeCell ref="B23:C23"/>
    <mergeCell ref="B29:C29"/>
    <mergeCell ref="B30:C30"/>
    <mergeCell ref="B24:C24"/>
    <mergeCell ref="B25:C25"/>
    <mergeCell ref="B26:C26"/>
    <mergeCell ref="B18:C18"/>
    <mergeCell ref="B19:C19"/>
    <mergeCell ref="B20:C20"/>
    <mergeCell ref="B21:C21"/>
    <mergeCell ref="B27:C27"/>
    <mergeCell ref="R2:T2"/>
    <mergeCell ref="B14:C14"/>
    <mergeCell ref="B15:C15"/>
    <mergeCell ref="B16:C16"/>
    <mergeCell ref="B17:C17"/>
    <mergeCell ref="N2:P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356A7-D921-4888-81A7-096DA7A0608E}">
  <dimension ref="B2:H36"/>
  <sheetViews>
    <sheetView topLeftCell="A13" workbookViewId="0">
      <selection activeCell="B2" sqref="B2:D2"/>
    </sheetView>
  </sheetViews>
  <sheetFormatPr defaultRowHeight="14.4" x14ac:dyDescent="0.3"/>
  <cols>
    <col min="1" max="1" width="3" customWidth="1"/>
  </cols>
  <sheetData>
    <row r="2" spans="2:8" x14ac:dyDescent="0.3">
      <c r="B2" s="41" t="s">
        <v>24</v>
      </c>
      <c r="C2" s="42"/>
      <c r="D2" s="43"/>
      <c r="F2" s="41" t="s">
        <v>25</v>
      </c>
      <c r="G2" s="42"/>
      <c r="H2" s="43"/>
    </row>
    <row r="3" spans="2:8" x14ac:dyDescent="0.3">
      <c r="B3" s="2" t="s">
        <v>0</v>
      </c>
      <c r="C3" s="2" t="s">
        <v>1</v>
      </c>
      <c r="D3" s="2" t="s">
        <v>7</v>
      </c>
      <c r="F3" s="2" t="s">
        <v>0</v>
      </c>
      <c r="G3" s="2" t="s">
        <v>1</v>
      </c>
      <c r="H3" s="2" t="s">
        <v>7</v>
      </c>
    </row>
    <row r="4" spans="2:8" x14ac:dyDescent="0.3">
      <c r="B4" s="1">
        <v>0</v>
      </c>
      <c r="C4" s="1">
        <f>B4/25.9</f>
        <v>0</v>
      </c>
      <c r="D4">
        <v>3.4520000000000002E-2</v>
      </c>
      <c r="F4" s="1">
        <v>0</v>
      </c>
      <c r="G4" s="1">
        <f>F4/25.9</f>
        <v>0</v>
      </c>
      <c r="H4">
        <v>3.4520000000000002E-2</v>
      </c>
    </row>
    <row r="5" spans="2:8" x14ac:dyDescent="0.3">
      <c r="B5" s="1">
        <v>3.5110429999999999</v>
      </c>
      <c r="C5" s="1">
        <f>B5/25.9</f>
        <v>0.1355615057915058</v>
      </c>
      <c r="D5" s="1">
        <v>0.05</v>
      </c>
      <c r="F5" s="1">
        <v>3.892147</v>
      </c>
      <c r="G5" s="1">
        <f t="shared" ref="G5:G12" si="0">F5/25.9</f>
        <v>0.15027594594594595</v>
      </c>
      <c r="H5" s="1">
        <v>0.05</v>
      </c>
    </row>
    <row r="6" spans="2:8" x14ac:dyDescent="0.3">
      <c r="B6" s="1">
        <v>14.904529999999999</v>
      </c>
      <c r="C6" s="1">
        <f t="shared" ref="C6:C12" si="1">B6/25.9</f>
        <v>0.57546447876447882</v>
      </c>
      <c r="D6" s="1">
        <v>0.1</v>
      </c>
      <c r="F6" s="1">
        <v>16.503150000000002</v>
      </c>
      <c r="G6" s="1">
        <f t="shared" si="0"/>
        <v>0.63718725868725878</v>
      </c>
      <c r="H6" s="1">
        <v>0.1</v>
      </c>
    </row>
    <row r="7" spans="2:8" x14ac:dyDescent="0.3">
      <c r="B7" s="1">
        <v>26.484660000000002</v>
      </c>
      <c r="C7" s="1">
        <f t="shared" si="1"/>
        <v>1.0225737451737453</v>
      </c>
      <c r="D7" s="1">
        <v>0.15</v>
      </c>
      <c r="F7" s="1"/>
      <c r="G7" s="1">
        <f t="shared" si="0"/>
        <v>0</v>
      </c>
      <c r="H7" s="1">
        <v>0.15</v>
      </c>
    </row>
    <row r="8" spans="2:8" x14ac:dyDescent="0.3">
      <c r="B8" s="1">
        <v>38.36768</v>
      </c>
      <c r="C8" s="1">
        <f t="shared" si="1"/>
        <v>1.4813776061776063</v>
      </c>
      <c r="D8" s="1">
        <v>0.2</v>
      </c>
      <c r="F8" s="1"/>
      <c r="G8" s="1">
        <f t="shared" si="0"/>
        <v>0</v>
      </c>
      <c r="H8" s="1">
        <v>0.2</v>
      </c>
    </row>
    <row r="9" spans="2:8" x14ac:dyDescent="0.3">
      <c r="B9" s="1">
        <v>50.638559999999998</v>
      </c>
      <c r="C9" s="1">
        <f t="shared" si="1"/>
        <v>1.9551567567567567</v>
      </c>
      <c r="D9" s="1">
        <v>0.25</v>
      </c>
      <c r="F9" s="1"/>
      <c r="G9" s="1">
        <f t="shared" si="0"/>
        <v>0</v>
      </c>
      <c r="H9" s="1">
        <v>0.25</v>
      </c>
    </row>
    <row r="10" spans="2:8" x14ac:dyDescent="0.3">
      <c r="B10" s="1">
        <v>63.352040000000002</v>
      </c>
      <c r="C10" s="1">
        <f t="shared" si="1"/>
        <v>2.4460247104247106</v>
      </c>
      <c r="D10" s="1">
        <v>0.3</v>
      </c>
      <c r="F10" s="1"/>
      <c r="G10" s="1">
        <f t="shared" si="0"/>
        <v>0</v>
      </c>
      <c r="H10" s="1">
        <v>0.3</v>
      </c>
    </row>
    <row r="11" spans="2:8" x14ac:dyDescent="0.3">
      <c r="B11" s="1">
        <v>76.537959999999998</v>
      </c>
      <c r="C11" s="1">
        <f t="shared" si="1"/>
        <v>2.9551335907335909</v>
      </c>
      <c r="D11" s="1">
        <v>0.35</v>
      </c>
      <c r="F11" s="1"/>
      <c r="G11" s="1">
        <f t="shared" si="0"/>
        <v>0</v>
      </c>
      <c r="H11" s="1">
        <v>0.35</v>
      </c>
    </row>
    <row r="12" spans="2:8" x14ac:dyDescent="0.3">
      <c r="B12" s="1">
        <v>90.207409999999996</v>
      </c>
      <c r="C12" s="1">
        <f t="shared" si="1"/>
        <v>3.4829115830115831</v>
      </c>
      <c r="D12" s="1">
        <v>0.4</v>
      </c>
      <c r="F12" s="1"/>
      <c r="G12" s="1">
        <f t="shared" si="0"/>
        <v>0</v>
      </c>
      <c r="H12" s="1">
        <v>0.4</v>
      </c>
    </row>
    <row r="14" spans="2:8" x14ac:dyDescent="0.3">
      <c r="B14" s="41" t="s">
        <v>26</v>
      </c>
      <c r="C14" s="42"/>
      <c r="D14" s="43"/>
      <c r="F14" s="41" t="s">
        <v>27</v>
      </c>
      <c r="G14" s="42"/>
      <c r="H14" s="43"/>
    </row>
    <row r="15" spans="2:8" x14ac:dyDescent="0.3">
      <c r="B15" s="2" t="s">
        <v>0</v>
      </c>
      <c r="C15" s="2" t="s">
        <v>1</v>
      </c>
      <c r="D15" s="2" t="s">
        <v>7</v>
      </c>
      <c r="F15" s="2" t="s">
        <v>0</v>
      </c>
      <c r="G15" s="2" t="s">
        <v>1</v>
      </c>
      <c r="H15" s="2" t="s">
        <v>7</v>
      </c>
    </row>
    <row r="16" spans="2:8" x14ac:dyDescent="0.3">
      <c r="B16" s="1">
        <v>0</v>
      </c>
      <c r="C16" s="1">
        <f>B16/25.9</f>
        <v>0</v>
      </c>
      <c r="D16">
        <v>3.4520000000000002E-2</v>
      </c>
      <c r="F16" s="1">
        <v>0</v>
      </c>
      <c r="G16" s="1">
        <f>F16/25.9</f>
        <v>0</v>
      </c>
      <c r="H16">
        <v>3.4520000000000002E-2</v>
      </c>
    </row>
    <row r="17" spans="2:8" x14ac:dyDescent="0.3">
      <c r="B17" s="1"/>
      <c r="C17" s="1">
        <f t="shared" ref="C17:C24" si="2">B17/25.9</f>
        <v>0</v>
      </c>
      <c r="D17" s="1">
        <v>0.05</v>
      </c>
      <c r="F17" s="1"/>
      <c r="G17" s="1">
        <f t="shared" ref="G17:G24" si="3">F17/25.9</f>
        <v>0</v>
      </c>
      <c r="H17" s="1">
        <v>0.05</v>
      </c>
    </row>
    <row r="18" spans="2:8" x14ac:dyDescent="0.3">
      <c r="B18" s="1"/>
      <c r="C18" s="1">
        <f t="shared" si="2"/>
        <v>0</v>
      </c>
      <c r="D18" s="1">
        <v>0.1</v>
      </c>
      <c r="F18" s="1"/>
      <c r="G18" s="1">
        <f t="shared" si="3"/>
        <v>0</v>
      </c>
      <c r="H18" s="1">
        <v>0.1</v>
      </c>
    </row>
    <row r="19" spans="2:8" x14ac:dyDescent="0.3">
      <c r="B19" s="1"/>
      <c r="C19" s="1">
        <f t="shared" si="2"/>
        <v>0</v>
      </c>
      <c r="D19" s="1">
        <v>0.15</v>
      </c>
      <c r="F19" s="1"/>
      <c r="G19" s="1">
        <f t="shared" si="3"/>
        <v>0</v>
      </c>
      <c r="H19" s="1">
        <v>0.15</v>
      </c>
    </row>
    <row r="20" spans="2:8" x14ac:dyDescent="0.3">
      <c r="B20" s="1"/>
      <c r="C20" s="1">
        <f t="shared" si="2"/>
        <v>0</v>
      </c>
      <c r="D20" s="1">
        <v>0.2</v>
      </c>
      <c r="F20" s="1"/>
      <c r="G20" s="1">
        <f t="shared" si="3"/>
        <v>0</v>
      </c>
      <c r="H20" s="1">
        <v>0.2</v>
      </c>
    </row>
    <row r="21" spans="2:8" x14ac:dyDescent="0.3">
      <c r="B21" s="1"/>
      <c r="C21" s="1">
        <f t="shared" si="2"/>
        <v>0</v>
      </c>
      <c r="D21" s="1">
        <v>0.25</v>
      </c>
      <c r="F21" s="1"/>
      <c r="G21" s="1">
        <f t="shared" si="3"/>
        <v>0</v>
      </c>
      <c r="H21" s="1">
        <v>0.25</v>
      </c>
    </row>
    <row r="22" spans="2:8" x14ac:dyDescent="0.3">
      <c r="B22" s="1"/>
      <c r="C22" s="1">
        <f t="shared" si="2"/>
        <v>0</v>
      </c>
      <c r="D22" s="1">
        <v>0.3</v>
      </c>
      <c r="F22" s="1"/>
      <c r="G22" s="1">
        <f t="shared" si="3"/>
        <v>0</v>
      </c>
      <c r="H22" s="1">
        <v>0.3</v>
      </c>
    </row>
    <row r="23" spans="2:8" x14ac:dyDescent="0.3">
      <c r="B23" s="1"/>
      <c r="C23" s="1">
        <f t="shared" si="2"/>
        <v>0</v>
      </c>
      <c r="D23" s="1">
        <v>0.35</v>
      </c>
      <c r="F23" s="1"/>
      <c r="G23" s="1">
        <f t="shared" si="3"/>
        <v>0</v>
      </c>
      <c r="H23" s="1">
        <v>0.35</v>
      </c>
    </row>
    <row r="24" spans="2:8" x14ac:dyDescent="0.3">
      <c r="B24" s="1"/>
      <c r="C24" s="1">
        <f t="shared" si="2"/>
        <v>0</v>
      </c>
      <c r="D24" s="1">
        <v>0.4</v>
      </c>
      <c r="F24" s="1"/>
      <c r="G24" s="1">
        <f t="shared" si="3"/>
        <v>0</v>
      </c>
      <c r="H24" s="1">
        <v>0.4</v>
      </c>
    </row>
    <row r="26" spans="2:8" x14ac:dyDescent="0.3">
      <c r="B26" t="s">
        <v>2</v>
      </c>
      <c r="F26" s="41" t="s">
        <v>28</v>
      </c>
      <c r="G26" s="42"/>
      <c r="H26" s="43"/>
    </row>
    <row r="27" spans="2:8" x14ac:dyDescent="0.3">
      <c r="B27" t="s">
        <v>3</v>
      </c>
      <c r="C27">
        <v>1</v>
      </c>
      <c r="F27" s="2" t="s">
        <v>0</v>
      </c>
      <c r="G27" s="2" t="s">
        <v>1</v>
      </c>
      <c r="H27" s="2" t="s">
        <v>7</v>
      </c>
    </row>
    <row r="28" spans="2:8" x14ac:dyDescent="0.3">
      <c r="B28" t="s">
        <v>4</v>
      </c>
      <c r="C28">
        <v>1</v>
      </c>
      <c r="D28" t="s">
        <v>14</v>
      </c>
      <c r="F28" s="1">
        <v>0</v>
      </c>
      <c r="G28" s="1">
        <f>F28/25.9</f>
        <v>0</v>
      </c>
      <c r="H28">
        <v>3.4520000000000002E-2</v>
      </c>
    </row>
    <row r="29" spans="2:8" x14ac:dyDescent="0.3">
      <c r="B29" t="s">
        <v>5</v>
      </c>
      <c r="C29" s="6">
        <v>2.6220000000000001E-6</v>
      </c>
      <c r="D29" t="s">
        <v>8</v>
      </c>
      <c r="F29" s="1"/>
      <c r="G29" s="1">
        <f>F29/25.9</f>
        <v>0</v>
      </c>
      <c r="H29" s="1">
        <v>0.05</v>
      </c>
    </row>
    <row r="30" spans="2:8" x14ac:dyDescent="0.3">
      <c r="B30" t="s">
        <v>6</v>
      </c>
      <c r="C30">
        <v>75</v>
      </c>
      <c r="F30" s="1"/>
      <c r="G30" s="1">
        <f t="shared" ref="G30:G36" si="4">F30/25.9</f>
        <v>0</v>
      </c>
      <c r="H30" s="1">
        <v>0.1</v>
      </c>
    </row>
    <row r="31" spans="2:8" x14ac:dyDescent="0.3">
      <c r="B31" t="s">
        <v>15</v>
      </c>
      <c r="C31">
        <v>11.8</v>
      </c>
      <c r="F31" s="1"/>
      <c r="G31" s="1">
        <f t="shared" si="4"/>
        <v>0</v>
      </c>
      <c r="H31" s="1">
        <v>0.15</v>
      </c>
    </row>
    <row r="32" spans="2:8" x14ac:dyDescent="0.3">
      <c r="B32" t="s">
        <v>16</v>
      </c>
      <c r="C32">
        <v>2.1309999999999999E-2</v>
      </c>
      <c r="F32" s="1"/>
      <c r="G32" s="1">
        <f t="shared" si="4"/>
        <v>0</v>
      </c>
      <c r="H32" s="1">
        <v>0.2</v>
      </c>
    </row>
    <row r="33" spans="2:8" x14ac:dyDescent="0.3">
      <c r="B33" t="s">
        <v>17</v>
      </c>
      <c r="C33">
        <v>3.4520000000000002E-2</v>
      </c>
      <c r="F33" s="1"/>
      <c r="G33" s="1">
        <f t="shared" si="4"/>
        <v>0</v>
      </c>
      <c r="H33" s="1">
        <v>0.25</v>
      </c>
    </row>
    <row r="34" spans="2:8" x14ac:dyDescent="0.3">
      <c r="B34" t="s">
        <v>18</v>
      </c>
      <c r="C34">
        <v>10</v>
      </c>
      <c r="D34" t="s">
        <v>14</v>
      </c>
      <c r="F34" s="1"/>
      <c r="G34" s="1">
        <f t="shared" si="4"/>
        <v>0</v>
      </c>
      <c r="H34" s="1">
        <v>0.3</v>
      </c>
    </row>
    <row r="35" spans="2:8" x14ac:dyDescent="0.3">
      <c r="B35" s="39"/>
      <c r="C35" s="39"/>
      <c r="D35" s="39"/>
      <c r="F35" s="1"/>
      <c r="G35" s="1">
        <f t="shared" si="4"/>
        <v>0</v>
      </c>
      <c r="H35" s="1">
        <v>0.35</v>
      </c>
    </row>
    <row r="36" spans="2:8" x14ac:dyDescent="0.3">
      <c r="F36" s="1"/>
      <c r="G36" s="1">
        <f t="shared" si="4"/>
        <v>0</v>
      </c>
      <c r="H36" s="1">
        <v>0.4</v>
      </c>
    </row>
  </sheetData>
  <mergeCells count="6">
    <mergeCell ref="B35:D35"/>
    <mergeCell ref="B2:D2"/>
    <mergeCell ref="F2:H2"/>
    <mergeCell ref="B14:D14"/>
    <mergeCell ref="F14:H14"/>
    <mergeCell ref="F26:H2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45A98-C344-4744-923F-1387D6472ABB}">
  <dimension ref="A1:S40"/>
  <sheetViews>
    <sheetView topLeftCell="A7" workbookViewId="0">
      <selection sqref="A1:S29"/>
    </sheetView>
  </sheetViews>
  <sheetFormatPr defaultRowHeight="14.4" x14ac:dyDescent="0.3"/>
  <cols>
    <col min="13" max="15" width="8.77734375" customWidth="1"/>
    <col min="16" max="16" width="5.109375" customWidth="1"/>
    <col min="17" max="19" width="8.88671875" customWidth="1"/>
    <col min="20" max="25" width="5.109375" customWidth="1"/>
  </cols>
  <sheetData>
    <row r="1" spans="1:19" x14ac:dyDescent="0.3">
      <c r="A1" s="28" t="s">
        <v>33</v>
      </c>
      <c r="B1" s="29"/>
      <c r="C1" s="30"/>
      <c r="E1" s="28" t="s">
        <v>34</v>
      </c>
      <c r="F1" s="29"/>
      <c r="G1" s="30"/>
      <c r="I1" s="28" t="s">
        <v>35</v>
      </c>
      <c r="J1" s="29"/>
      <c r="K1" s="30"/>
      <c r="M1" s="28" t="s">
        <v>36</v>
      </c>
      <c r="N1" s="29"/>
      <c r="O1" s="30"/>
      <c r="Q1" s="28" t="s">
        <v>37</v>
      </c>
      <c r="R1" s="29"/>
      <c r="S1" s="30"/>
    </row>
    <row r="2" spans="1:19" x14ac:dyDescent="0.3">
      <c r="A2" s="2" t="s">
        <v>0</v>
      </c>
      <c r="B2" s="2" t="s">
        <v>1</v>
      </c>
      <c r="C2" s="2" t="s">
        <v>7</v>
      </c>
      <c r="E2" s="2" t="s">
        <v>0</v>
      </c>
      <c r="F2" s="2" t="s">
        <v>1</v>
      </c>
      <c r="G2" s="2" t="s">
        <v>7</v>
      </c>
      <c r="I2" s="2" t="s">
        <v>0</v>
      </c>
      <c r="J2" s="2" t="s">
        <v>1</v>
      </c>
      <c r="K2" s="2" t="s">
        <v>7</v>
      </c>
      <c r="M2" s="2" t="s">
        <v>0</v>
      </c>
      <c r="N2" s="2" t="s">
        <v>1</v>
      </c>
      <c r="O2" s="2" t="s">
        <v>7</v>
      </c>
      <c r="Q2" s="2" t="s">
        <v>0</v>
      </c>
      <c r="R2" s="2" t="s">
        <v>1</v>
      </c>
      <c r="S2" s="2" t="s">
        <v>7</v>
      </c>
    </row>
    <row r="3" spans="1:19" x14ac:dyDescent="0.3">
      <c r="A3" s="1">
        <v>0</v>
      </c>
      <c r="B3" s="1">
        <f>A3/25.9</f>
        <v>0</v>
      </c>
      <c r="C3">
        <v>3.4520000000000002E-2</v>
      </c>
      <c r="E3" s="1">
        <v>0</v>
      </c>
      <c r="F3" s="1">
        <f>E3/25.9</f>
        <v>0</v>
      </c>
      <c r="G3">
        <v>3.4520000000000002E-2</v>
      </c>
      <c r="I3" s="1">
        <v>0</v>
      </c>
      <c r="J3" s="1">
        <f>I3/25.9</f>
        <v>0</v>
      </c>
      <c r="K3">
        <v>3.4520000000000002E-2</v>
      </c>
      <c r="M3" s="1">
        <v>0</v>
      </c>
      <c r="N3" s="1">
        <f>M3/25.1</f>
        <v>0</v>
      </c>
      <c r="O3">
        <v>3.4520000000000002E-2</v>
      </c>
      <c r="Q3" s="1">
        <v>0</v>
      </c>
      <c r="R3" s="1">
        <f>Q3/25.1</f>
        <v>0</v>
      </c>
      <c r="S3">
        <v>3.4520000000000002E-2</v>
      </c>
    </row>
    <row r="4" spans="1:19" x14ac:dyDescent="0.3">
      <c r="A4" s="1">
        <v>4.2405739999999996</v>
      </c>
      <c r="B4" s="1">
        <f>A4/25.1</f>
        <v>0.16894717131474102</v>
      </c>
      <c r="C4" s="1">
        <v>0.05</v>
      </c>
      <c r="E4" s="1">
        <v>4.2405840000000001</v>
      </c>
      <c r="F4" s="1">
        <f>E4/25.1</f>
        <v>0.16894756972111552</v>
      </c>
      <c r="G4" s="1">
        <v>0.05</v>
      </c>
      <c r="I4" s="1">
        <v>4.2405980000000003</v>
      </c>
      <c r="J4" s="1">
        <f>I4/25.1</f>
        <v>0.16894812749003985</v>
      </c>
      <c r="K4" s="1">
        <v>0.05</v>
      </c>
      <c r="M4" s="1">
        <v>4.2406220000000001</v>
      </c>
      <c r="N4" s="1">
        <f t="shared" ref="N4:N11" si="0">M4/25.1</f>
        <v>0.16894908366533865</v>
      </c>
      <c r="O4" s="1">
        <v>0.05</v>
      </c>
      <c r="Q4" s="1">
        <v>4.2406730000000001</v>
      </c>
      <c r="R4" s="1">
        <f t="shared" ref="R4:R11" si="1">Q4/25.1</f>
        <v>0.16895111553784861</v>
      </c>
      <c r="S4" s="1">
        <v>0.05</v>
      </c>
    </row>
    <row r="5" spans="1:19" x14ac:dyDescent="0.3">
      <c r="A5" s="1">
        <v>17.96734</v>
      </c>
      <c r="B5" s="1">
        <f t="shared" ref="B5:B11" si="2">A5/25.1</f>
        <v>0.71583027888446216</v>
      </c>
      <c r="C5" s="1">
        <v>0.1</v>
      </c>
      <c r="E5" s="1">
        <v>17.96752</v>
      </c>
      <c r="F5" s="1">
        <f t="shared" ref="F5:F11" si="3">E5/25.1</f>
        <v>0.7158374501992032</v>
      </c>
      <c r="G5" s="1">
        <v>0.1</v>
      </c>
      <c r="I5" s="1">
        <v>17.967770000000002</v>
      </c>
      <c r="J5" s="1">
        <f t="shared" ref="J5:J11" si="4">I5/25.1</f>
        <v>0.71584741035856581</v>
      </c>
      <c r="K5" s="1">
        <v>0.1</v>
      </c>
      <c r="M5" s="1">
        <v>17.9682</v>
      </c>
      <c r="N5" s="1">
        <f t="shared" si="0"/>
        <v>0.71586454183266923</v>
      </c>
      <c r="O5" s="1">
        <v>0.1</v>
      </c>
      <c r="Q5" s="1">
        <v>17.969100000000001</v>
      </c>
      <c r="R5" s="1">
        <f t="shared" si="1"/>
        <v>0.71590039840637454</v>
      </c>
      <c r="S5" s="1">
        <v>0.1</v>
      </c>
    </row>
    <row r="6" spans="1:19" x14ac:dyDescent="0.3">
      <c r="A6" s="1">
        <v>31.8002</v>
      </c>
      <c r="B6" s="1">
        <f t="shared" si="2"/>
        <v>1.2669402390438247</v>
      </c>
      <c r="C6" s="1">
        <v>0.15</v>
      </c>
      <c r="E6" s="1">
        <v>31.80077</v>
      </c>
      <c r="F6" s="1">
        <f t="shared" si="3"/>
        <v>1.2669629482071711</v>
      </c>
      <c r="G6" s="1">
        <v>0.15</v>
      </c>
      <c r="I6" s="1">
        <v>31.80153</v>
      </c>
      <c r="J6" s="1">
        <f t="shared" si="4"/>
        <v>1.2669932270916333</v>
      </c>
      <c r="K6" s="1">
        <v>0.15</v>
      </c>
      <c r="M6" s="1">
        <v>31.80283</v>
      </c>
      <c r="N6" s="1">
        <f t="shared" si="0"/>
        <v>1.2670450199203187</v>
      </c>
      <c r="O6" s="1">
        <v>0.15</v>
      </c>
      <c r="Q6" s="1">
        <v>31.805610000000001</v>
      </c>
      <c r="R6" s="1">
        <f t="shared" si="1"/>
        <v>1.2671557768924302</v>
      </c>
      <c r="S6" s="1">
        <v>0.15</v>
      </c>
    </row>
    <row r="7" spans="1:19" x14ac:dyDescent="0.3">
      <c r="A7" s="1">
        <v>45.809939999999997</v>
      </c>
      <c r="B7" s="1">
        <f t="shared" si="2"/>
        <v>1.8250972111553783</v>
      </c>
      <c r="C7" s="1">
        <v>0.2</v>
      </c>
      <c r="E7" s="1">
        <v>45.811070000000001</v>
      </c>
      <c r="F7" s="1">
        <f t="shared" si="3"/>
        <v>1.8251422310756971</v>
      </c>
      <c r="G7" s="1">
        <v>0.2</v>
      </c>
      <c r="I7" s="1">
        <v>45.812600000000003</v>
      </c>
      <c r="J7" s="1">
        <f t="shared" si="4"/>
        <v>1.825203187250996</v>
      </c>
      <c r="K7" s="1">
        <v>0.2</v>
      </c>
      <c r="M7" s="1">
        <v>45.81523</v>
      </c>
      <c r="N7" s="1">
        <f t="shared" si="0"/>
        <v>1.82530796812749</v>
      </c>
      <c r="O7" s="1">
        <v>0.2</v>
      </c>
      <c r="Q7" s="1">
        <v>45.820819999999998</v>
      </c>
      <c r="R7" s="1">
        <f t="shared" si="1"/>
        <v>1.8255306772908364</v>
      </c>
      <c r="S7" s="1">
        <v>0.2</v>
      </c>
    </row>
    <row r="8" spans="1:19" x14ac:dyDescent="0.3">
      <c r="A8" s="1">
        <v>60.054430000000004</v>
      </c>
      <c r="B8" s="1">
        <f t="shared" si="2"/>
        <v>2.3926067729083664</v>
      </c>
      <c r="C8" s="1">
        <v>0.25</v>
      </c>
      <c r="E8" s="1">
        <v>60.056310000000003</v>
      </c>
      <c r="F8" s="1">
        <f t="shared" si="3"/>
        <v>2.3926816733067731</v>
      </c>
      <c r="G8" s="1">
        <v>0.25</v>
      </c>
      <c r="I8" s="1">
        <v>60.05883</v>
      </c>
      <c r="J8" s="1">
        <f t="shared" si="4"/>
        <v>2.3927820717131474</v>
      </c>
      <c r="K8" s="1">
        <v>0.25</v>
      </c>
      <c r="M8" s="1">
        <v>60.063180000000003</v>
      </c>
      <c r="N8" s="1">
        <f t="shared" si="0"/>
        <v>2.3929553784860556</v>
      </c>
      <c r="O8" s="1">
        <v>0.25</v>
      </c>
      <c r="Q8" s="1">
        <v>60.072429999999997</v>
      </c>
      <c r="R8" s="1">
        <f t="shared" si="1"/>
        <v>2.3933239043824699</v>
      </c>
      <c r="S8" s="1">
        <v>0.25</v>
      </c>
    </row>
    <row r="9" spans="1:19" x14ac:dyDescent="0.3">
      <c r="A9" s="1">
        <v>74.577110000000005</v>
      </c>
      <c r="B9" s="1">
        <f t="shared" si="2"/>
        <v>2.9711996015936255</v>
      </c>
      <c r="C9" s="1">
        <v>0.3</v>
      </c>
      <c r="E9" s="1">
        <v>74.579880000000003</v>
      </c>
      <c r="F9" s="1">
        <f t="shared" si="3"/>
        <v>2.9713099601593624</v>
      </c>
      <c r="G9" s="1">
        <v>0.3</v>
      </c>
      <c r="I9" s="1">
        <v>74.583609999999993</v>
      </c>
      <c r="J9" s="1">
        <f t="shared" si="4"/>
        <v>2.9714585657370511</v>
      </c>
      <c r="K9" s="1">
        <v>0.3</v>
      </c>
      <c r="M9" s="1">
        <v>74.590019999999996</v>
      </c>
      <c r="N9" s="1">
        <f t="shared" si="0"/>
        <v>2.9717139442231071</v>
      </c>
      <c r="O9" s="1">
        <v>0.3</v>
      </c>
      <c r="Q9" s="1">
        <v>74.603650000000002</v>
      </c>
      <c r="R9" s="1">
        <f t="shared" si="1"/>
        <v>2.9722569721115537</v>
      </c>
      <c r="S9" s="1">
        <v>0.3</v>
      </c>
    </row>
    <row r="10" spans="1:19" x14ac:dyDescent="0.3">
      <c r="A10" s="1">
        <v>89.407589999999999</v>
      </c>
      <c r="B10" s="1">
        <f t="shared" si="2"/>
        <v>3.5620553784860554</v>
      </c>
      <c r="C10" s="1">
        <v>0.35</v>
      </c>
      <c r="E10" s="1">
        <v>89.411370000000005</v>
      </c>
      <c r="F10" s="1">
        <f t="shared" si="3"/>
        <v>3.5622059760956177</v>
      </c>
      <c r="G10" s="1">
        <v>0.35</v>
      </c>
      <c r="I10" s="1">
        <v>89.416460000000001</v>
      </c>
      <c r="J10" s="1">
        <f t="shared" si="4"/>
        <v>3.5624087649402387</v>
      </c>
      <c r="K10" s="1">
        <v>0.35</v>
      </c>
      <c r="M10" s="1">
        <v>89.425229999999999</v>
      </c>
      <c r="N10" s="1">
        <f t="shared" si="0"/>
        <v>3.562758167330677</v>
      </c>
      <c r="O10" s="1">
        <v>0.35</v>
      </c>
      <c r="Q10" s="1">
        <v>89.443870000000004</v>
      </c>
      <c r="R10" s="1">
        <f t="shared" si="1"/>
        <v>3.563500796812749</v>
      </c>
      <c r="S10" s="1">
        <v>0.35</v>
      </c>
    </row>
    <row r="11" spans="1:19" x14ac:dyDescent="0.3">
      <c r="A11" s="1">
        <v>104.5634</v>
      </c>
      <c r="B11" s="1">
        <f t="shared" si="2"/>
        <v>4.1658725099601588</v>
      </c>
      <c r="C11" s="1">
        <v>0.4</v>
      </c>
      <c r="E11" s="1">
        <v>104.56829999999999</v>
      </c>
      <c r="F11" s="1">
        <f t="shared" si="3"/>
        <v>4.1660677290836645</v>
      </c>
      <c r="G11" s="1">
        <v>0.4</v>
      </c>
      <c r="I11" s="1">
        <v>104.5749</v>
      </c>
      <c r="J11" s="1">
        <f t="shared" si="4"/>
        <v>4.1663306772908362</v>
      </c>
      <c r="K11" s="1">
        <v>0.4</v>
      </c>
      <c r="M11" s="1">
        <v>104.58629999999999</v>
      </c>
      <c r="N11" s="1">
        <f t="shared" si="0"/>
        <v>4.1667848605577689</v>
      </c>
      <c r="O11" s="1">
        <v>0.4</v>
      </c>
      <c r="Q11" s="1">
        <v>104.6104</v>
      </c>
      <c r="R11" s="1">
        <f t="shared" si="1"/>
        <v>4.1677450199203188</v>
      </c>
      <c r="S11" s="1">
        <v>0.4</v>
      </c>
    </row>
    <row r="13" spans="1:19" x14ac:dyDescent="0.3">
      <c r="A13" s="31" t="s">
        <v>2</v>
      </c>
      <c r="B13" s="31"/>
      <c r="C13" s="14" t="s">
        <v>48</v>
      </c>
      <c r="D13" s="15" t="s">
        <v>47</v>
      </c>
    </row>
    <row r="14" spans="1:19" x14ac:dyDescent="0.3">
      <c r="A14" s="21" t="s">
        <v>3</v>
      </c>
      <c r="B14" s="21"/>
      <c r="C14" s="11">
        <v>1</v>
      </c>
      <c r="D14" s="11"/>
    </row>
    <row r="15" spans="1:19" x14ac:dyDescent="0.3">
      <c r="A15" s="21" t="s">
        <v>63</v>
      </c>
      <c r="B15" s="21"/>
      <c r="C15" s="11">
        <v>10</v>
      </c>
      <c r="D15" s="11" t="s">
        <v>14</v>
      </c>
    </row>
    <row r="16" spans="1:19" x14ac:dyDescent="0.3">
      <c r="A16" s="21" t="s">
        <v>5</v>
      </c>
      <c r="B16" s="21"/>
      <c r="C16" s="12">
        <v>2.6220000000000001E-6</v>
      </c>
      <c r="D16" s="11" t="s">
        <v>8</v>
      </c>
    </row>
    <row r="17" spans="1:4" x14ac:dyDescent="0.3">
      <c r="A17" s="21" t="s">
        <v>6</v>
      </c>
      <c r="B17" s="21"/>
      <c r="C17" s="11">
        <v>348</v>
      </c>
      <c r="D17" s="11" t="s">
        <v>53</v>
      </c>
    </row>
    <row r="18" spans="1:4" x14ac:dyDescent="0.3">
      <c r="A18" s="21" t="s">
        <v>15</v>
      </c>
      <c r="B18" s="21"/>
      <c r="C18" s="11">
        <v>11.8</v>
      </c>
      <c r="D18" s="11" t="s">
        <v>51</v>
      </c>
    </row>
    <row r="19" spans="1:4" x14ac:dyDescent="0.3">
      <c r="A19" s="21" t="s">
        <v>16</v>
      </c>
      <c r="B19" s="21"/>
      <c r="C19" s="11">
        <v>2.1309999999999999E-2</v>
      </c>
      <c r="D19" s="11" t="s">
        <v>52</v>
      </c>
    </row>
    <row r="20" spans="1:4" x14ac:dyDescent="0.3">
      <c r="A20" s="21" t="s">
        <v>17</v>
      </c>
      <c r="B20" s="21"/>
      <c r="C20" s="11">
        <v>3.4520000000000002E-2</v>
      </c>
      <c r="D20" s="11" t="s">
        <v>46</v>
      </c>
    </row>
    <row r="21" spans="1:4" x14ac:dyDescent="0.3">
      <c r="A21" s="26" t="s">
        <v>50</v>
      </c>
      <c r="B21" s="27"/>
      <c r="C21" s="11">
        <v>0.74</v>
      </c>
      <c r="D21" s="11" t="s">
        <v>45</v>
      </c>
    </row>
    <row r="22" spans="1:4" x14ac:dyDescent="0.3">
      <c r="A22" s="21" t="s">
        <v>44</v>
      </c>
      <c r="B22" s="21"/>
      <c r="C22" s="11">
        <v>9.5999999999999992E-3</v>
      </c>
      <c r="D22" s="11" t="s">
        <v>45</v>
      </c>
    </row>
    <row r="23" spans="1:4" x14ac:dyDescent="0.3">
      <c r="A23" s="21" t="s">
        <v>49</v>
      </c>
      <c r="B23" s="21"/>
      <c r="C23" s="11">
        <v>5.0900000000000001E-2</v>
      </c>
      <c r="D23" s="11" t="s">
        <v>45</v>
      </c>
    </row>
    <row r="24" spans="1:4" x14ac:dyDescent="0.3">
      <c r="A24" s="25" t="s">
        <v>31</v>
      </c>
      <c r="B24" s="25"/>
      <c r="C24" s="11">
        <v>104166.7</v>
      </c>
      <c r="D24" s="11" t="s">
        <v>32</v>
      </c>
    </row>
    <row r="25" spans="1:4" x14ac:dyDescent="0.3">
      <c r="A25" s="26" t="s">
        <v>29</v>
      </c>
      <c r="B25" s="27"/>
      <c r="C25" s="11">
        <v>5200</v>
      </c>
      <c r="D25" s="11" t="s">
        <v>30</v>
      </c>
    </row>
    <row r="26" spans="1:4" x14ac:dyDescent="0.3">
      <c r="A26" s="21" t="s">
        <v>59</v>
      </c>
      <c r="B26" s="21"/>
      <c r="C26" s="13">
        <v>9.9999999999999998E-13</v>
      </c>
      <c r="D26" s="11" t="s">
        <v>38</v>
      </c>
    </row>
    <row r="27" spans="1:4" x14ac:dyDescent="0.3">
      <c r="A27" s="32" t="s">
        <v>60</v>
      </c>
      <c r="B27" s="32"/>
      <c r="C27" s="11"/>
      <c r="D27" s="11"/>
    </row>
    <row r="28" spans="1:4" x14ac:dyDescent="0.3">
      <c r="A28" s="21" t="s">
        <v>61</v>
      </c>
      <c r="B28" s="21"/>
      <c r="C28" s="13">
        <v>1E-13</v>
      </c>
      <c r="D28" s="11" t="s">
        <v>38</v>
      </c>
    </row>
    <row r="29" spans="1:4" x14ac:dyDescent="0.3">
      <c r="A29" s="21" t="s">
        <v>62</v>
      </c>
      <c r="B29" s="21"/>
      <c r="C29" s="11">
        <v>0.28000000000000003</v>
      </c>
      <c r="D29" s="1"/>
    </row>
    <row r="36" spans="1:3" x14ac:dyDescent="0.3">
      <c r="A36" s="7"/>
      <c r="B36" s="8"/>
      <c r="C36" s="8"/>
    </row>
    <row r="38" spans="1:3" x14ac:dyDescent="0.3">
      <c r="A38" s="10"/>
      <c r="B38" s="9"/>
    </row>
    <row r="39" spans="1:3" x14ac:dyDescent="0.3">
      <c r="A39" s="10"/>
      <c r="B39" s="6"/>
    </row>
    <row r="40" spans="1:3" x14ac:dyDescent="0.3">
      <c r="B40" s="6"/>
    </row>
  </sheetData>
  <mergeCells count="22">
    <mergeCell ref="A28:B28"/>
    <mergeCell ref="A29:B29"/>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C1"/>
    <mergeCell ref="E1:G1"/>
    <mergeCell ref="I1:K1"/>
    <mergeCell ref="M1:O1"/>
    <mergeCell ref="Q1:S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9111-A697-4B03-B457-8C7844AD61CB}">
  <dimension ref="A1:S40"/>
  <sheetViews>
    <sheetView workbookViewId="0">
      <selection activeCell="M11" sqref="M11"/>
    </sheetView>
  </sheetViews>
  <sheetFormatPr defaultRowHeight="14.4" x14ac:dyDescent="0.3"/>
  <sheetData>
    <row r="1" spans="1:19" x14ac:dyDescent="0.3">
      <c r="A1" s="28" t="s">
        <v>39</v>
      </c>
      <c r="B1" s="29"/>
      <c r="C1" s="30"/>
      <c r="E1" s="28" t="s">
        <v>40</v>
      </c>
      <c r="F1" s="29"/>
      <c r="G1" s="30"/>
      <c r="I1" s="28" t="s">
        <v>41</v>
      </c>
      <c r="J1" s="29"/>
      <c r="K1" s="30"/>
      <c r="M1" s="28" t="s">
        <v>42</v>
      </c>
      <c r="N1" s="29"/>
      <c r="O1" s="30"/>
      <c r="Q1" s="28" t="s">
        <v>43</v>
      </c>
      <c r="R1" s="29"/>
      <c r="S1" s="30"/>
    </row>
    <row r="2" spans="1:19" x14ac:dyDescent="0.3">
      <c r="A2" s="2" t="s">
        <v>0</v>
      </c>
      <c r="B2" s="2" t="s">
        <v>1</v>
      </c>
      <c r="C2" s="2" t="s">
        <v>7</v>
      </c>
      <c r="E2" s="2" t="s">
        <v>0</v>
      </c>
      <c r="F2" s="2" t="s">
        <v>1</v>
      </c>
      <c r="G2" s="2" t="s">
        <v>7</v>
      </c>
      <c r="I2" s="2" t="s">
        <v>0</v>
      </c>
      <c r="J2" s="2" t="s">
        <v>1</v>
      </c>
      <c r="K2" s="2" t="s">
        <v>7</v>
      </c>
      <c r="M2" s="2" t="s">
        <v>0</v>
      </c>
      <c r="N2" s="2" t="s">
        <v>1</v>
      </c>
      <c r="O2" s="2" t="s">
        <v>7</v>
      </c>
      <c r="Q2" s="2" t="s">
        <v>0</v>
      </c>
      <c r="R2" s="2" t="s">
        <v>1</v>
      </c>
      <c r="S2" s="2" t="s">
        <v>7</v>
      </c>
    </row>
    <row r="3" spans="1:19" x14ac:dyDescent="0.3">
      <c r="A3" s="1">
        <v>0</v>
      </c>
      <c r="B3" s="1">
        <f>A3/25.1</f>
        <v>0</v>
      </c>
      <c r="C3">
        <v>3.4520000000000002E-2</v>
      </c>
      <c r="E3" s="1">
        <v>0</v>
      </c>
      <c r="F3" s="1">
        <f>E3/25.1</f>
        <v>0</v>
      </c>
      <c r="G3">
        <v>3.4520000000000002E-2</v>
      </c>
      <c r="I3" s="1">
        <v>0</v>
      </c>
      <c r="J3" s="1">
        <f>I3/25.1</f>
        <v>0</v>
      </c>
      <c r="K3">
        <v>3.4520000000000002E-2</v>
      </c>
      <c r="M3" s="1">
        <v>0</v>
      </c>
      <c r="N3" s="1">
        <f>M3/25.1</f>
        <v>0</v>
      </c>
      <c r="O3">
        <v>3.4520000000000002E-2</v>
      </c>
      <c r="Q3" s="1">
        <v>0</v>
      </c>
      <c r="R3" s="1">
        <f>Q3/25.1</f>
        <v>0</v>
      </c>
      <c r="S3">
        <v>3.4520000000000002E-2</v>
      </c>
    </row>
    <row r="4" spans="1:19" x14ac:dyDescent="0.3">
      <c r="A4" s="1">
        <v>4.2702960000000001</v>
      </c>
      <c r="B4" s="1">
        <f>A4/25.1</f>
        <v>0.17013131474103585</v>
      </c>
      <c r="C4" s="1">
        <v>0.05</v>
      </c>
      <c r="E4" s="1">
        <v>4.2702960000000001</v>
      </c>
      <c r="F4" s="1">
        <f>E4/25.1</f>
        <v>0.17013131474103585</v>
      </c>
      <c r="G4" s="1">
        <v>0.05</v>
      </c>
      <c r="I4" s="1">
        <v>4.2702960000000001</v>
      </c>
      <c r="J4" s="1">
        <f>I4/25.1</f>
        <v>0.17013131474103585</v>
      </c>
      <c r="K4" s="1">
        <v>0.05</v>
      </c>
      <c r="M4" s="1">
        <v>4.2702960000000001</v>
      </c>
      <c r="N4" s="1">
        <f>M4/25.1</f>
        <v>0.17013131474103585</v>
      </c>
      <c r="O4" s="1">
        <v>0.05</v>
      </c>
      <c r="Q4" s="1">
        <v>4.2702960000000001</v>
      </c>
      <c r="R4" s="1">
        <f>Q4/25.1</f>
        <v>0.17013131474103585</v>
      </c>
      <c r="S4" s="1">
        <v>0.05</v>
      </c>
    </row>
    <row r="5" spans="1:19" x14ac:dyDescent="0.3">
      <c r="A5" s="1">
        <v>18.09196</v>
      </c>
      <c r="B5" s="1">
        <f t="shared" ref="B5:B11" si="0">A5/25.1</f>
        <v>0.72079521912350597</v>
      </c>
      <c r="C5" s="1">
        <v>0.1</v>
      </c>
      <c r="E5" s="1">
        <v>18.09196</v>
      </c>
      <c r="F5" s="1">
        <f t="shared" ref="F5:F11" si="1">E5/25.1</f>
        <v>0.72079521912350597</v>
      </c>
      <c r="G5" s="1">
        <v>0.1</v>
      </c>
      <c r="I5" s="1">
        <v>18.09196</v>
      </c>
      <c r="J5" s="1">
        <f t="shared" ref="J5:J11" si="2">I5/25.1</f>
        <v>0.72079521912350597</v>
      </c>
      <c r="K5" s="1">
        <v>0.1</v>
      </c>
      <c r="M5" s="1">
        <v>18.09196</v>
      </c>
      <c r="N5" s="1">
        <f t="shared" ref="N5:N11" si="3">M5/25.1</f>
        <v>0.72079521912350597</v>
      </c>
      <c r="O5" s="1">
        <v>0.1</v>
      </c>
      <c r="Q5" s="1">
        <v>18.09196</v>
      </c>
      <c r="R5" s="1">
        <f t="shared" ref="R5:R11" si="4">Q5/25.1</f>
        <v>0.72079521912350597</v>
      </c>
      <c r="S5" s="1">
        <v>0.1</v>
      </c>
    </row>
    <row r="6" spans="1:19" x14ac:dyDescent="0.3">
      <c r="A6" s="1">
        <v>32.015650000000001</v>
      </c>
      <c r="B6" s="1">
        <f t="shared" si="0"/>
        <v>1.27552390438247</v>
      </c>
      <c r="C6" s="1">
        <v>0.15</v>
      </c>
      <c r="E6" s="1">
        <v>32.015650000000001</v>
      </c>
      <c r="F6" s="1">
        <f t="shared" si="1"/>
        <v>1.27552390438247</v>
      </c>
      <c r="G6" s="1">
        <v>0.15</v>
      </c>
      <c r="I6" s="1">
        <v>32.015650000000001</v>
      </c>
      <c r="J6" s="1">
        <f t="shared" si="2"/>
        <v>1.27552390438247</v>
      </c>
      <c r="K6" s="1">
        <v>0.15</v>
      </c>
      <c r="M6" s="1">
        <v>32.015650000000001</v>
      </c>
      <c r="N6" s="1">
        <f t="shared" si="3"/>
        <v>1.27552390438247</v>
      </c>
      <c r="O6" s="1">
        <v>0.15</v>
      </c>
      <c r="Q6" s="1">
        <v>32.015650000000001</v>
      </c>
      <c r="R6" s="1">
        <f t="shared" si="4"/>
        <v>1.27552390438247</v>
      </c>
      <c r="S6" s="1">
        <v>0.15</v>
      </c>
    </row>
    <row r="7" spans="1:19" x14ac:dyDescent="0.3">
      <c r="A7" s="1">
        <v>46.109769999999997</v>
      </c>
      <c r="B7" s="1">
        <f t="shared" si="0"/>
        <v>1.8370426294820714</v>
      </c>
      <c r="C7" s="1">
        <v>0.2</v>
      </c>
      <c r="E7" s="1">
        <v>46.109780000000001</v>
      </c>
      <c r="F7" s="1">
        <f t="shared" si="1"/>
        <v>1.8370430278884462</v>
      </c>
      <c r="G7" s="1">
        <v>0.2</v>
      </c>
      <c r="I7" s="1">
        <v>46.109780000000001</v>
      </c>
      <c r="J7" s="1">
        <f t="shared" si="2"/>
        <v>1.8370430278884462</v>
      </c>
      <c r="K7" s="1">
        <v>0.2</v>
      </c>
      <c r="M7" s="1">
        <v>46.109780000000001</v>
      </c>
      <c r="N7" s="1">
        <f t="shared" si="3"/>
        <v>1.8370430278884462</v>
      </c>
      <c r="O7" s="1">
        <v>0.2</v>
      </c>
      <c r="Q7" s="1">
        <v>46.109780000000001</v>
      </c>
      <c r="R7" s="1">
        <f t="shared" si="4"/>
        <v>1.8370430278884462</v>
      </c>
      <c r="S7" s="1">
        <v>0.2</v>
      </c>
    </row>
    <row r="8" spans="1:19" x14ac:dyDescent="0.3">
      <c r="A8" s="1">
        <v>60.430860000000003</v>
      </c>
      <c r="B8" s="1">
        <f t="shared" si="0"/>
        <v>2.4076039840637451</v>
      </c>
      <c r="C8" s="1">
        <v>0.25</v>
      </c>
      <c r="E8" s="1">
        <v>60.430869999999999</v>
      </c>
      <c r="F8" s="1">
        <f t="shared" si="1"/>
        <v>2.4076043824701192</v>
      </c>
      <c r="G8" s="1">
        <v>0.25</v>
      </c>
      <c r="I8" s="1">
        <v>60.430869999999999</v>
      </c>
      <c r="J8" s="1">
        <f t="shared" si="2"/>
        <v>2.4076043824701192</v>
      </c>
      <c r="K8" s="1">
        <v>0.25</v>
      </c>
      <c r="M8" s="1">
        <v>60.430869999999999</v>
      </c>
      <c r="N8" s="1">
        <f t="shared" si="3"/>
        <v>2.4076043824701192</v>
      </c>
      <c r="O8" s="1">
        <v>0.25</v>
      </c>
      <c r="Q8" s="1">
        <v>60.430869999999999</v>
      </c>
      <c r="R8" s="1">
        <f t="shared" si="4"/>
        <v>2.4076043824701192</v>
      </c>
      <c r="S8" s="1">
        <v>0.25</v>
      </c>
    </row>
    <row r="9" spans="1:19" x14ac:dyDescent="0.3">
      <c r="A9" s="1">
        <v>75.021979999999999</v>
      </c>
      <c r="B9" s="1">
        <f t="shared" si="0"/>
        <v>2.9889235059760955</v>
      </c>
      <c r="C9" s="1">
        <v>0.3</v>
      </c>
      <c r="E9" s="1">
        <v>75.021990000000002</v>
      </c>
      <c r="F9" s="1">
        <f t="shared" si="1"/>
        <v>2.98892390438247</v>
      </c>
      <c r="G9" s="1">
        <v>0.3</v>
      </c>
      <c r="I9" s="1">
        <v>75.021990000000002</v>
      </c>
      <c r="J9" s="1">
        <f t="shared" si="2"/>
        <v>2.98892390438247</v>
      </c>
      <c r="K9" s="1">
        <v>0.3</v>
      </c>
      <c r="M9" s="1">
        <v>75.021990000000002</v>
      </c>
      <c r="N9" s="1">
        <f t="shared" si="3"/>
        <v>2.98892390438247</v>
      </c>
      <c r="O9" s="1">
        <v>0.3</v>
      </c>
      <c r="Q9" s="1">
        <v>75.021990000000002</v>
      </c>
      <c r="R9" s="1">
        <f t="shared" si="4"/>
        <v>2.98892390438247</v>
      </c>
      <c r="S9" s="1">
        <v>0.3</v>
      </c>
    </row>
    <row r="10" spans="1:19" x14ac:dyDescent="0.3">
      <c r="A10" s="1">
        <v>89.91301</v>
      </c>
      <c r="B10" s="1">
        <f t="shared" si="0"/>
        <v>3.5821916334661354</v>
      </c>
      <c r="C10" s="1">
        <v>0.35</v>
      </c>
      <c r="E10" s="1">
        <v>89.913030000000006</v>
      </c>
      <c r="F10" s="1">
        <f t="shared" si="1"/>
        <v>3.5821924302788846</v>
      </c>
      <c r="G10" s="1">
        <v>0.35</v>
      </c>
      <c r="I10" s="1">
        <v>89.913030000000006</v>
      </c>
      <c r="J10" s="1">
        <f t="shared" si="2"/>
        <v>3.5821924302788846</v>
      </c>
      <c r="K10" s="1">
        <v>0.35</v>
      </c>
      <c r="M10" s="1">
        <v>89.913030000000006</v>
      </c>
      <c r="N10" s="1">
        <f t="shared" si="3"/>
        <v>3.5821924302788846</v>
      </c>
      <c r="O10" s="1">
        <v>0.35</v>
      </c>
      <c r="Q10" s="1">
        <v>89.913030000000006</v>
      </c>
      <c r="R10" s="1">
        <f t="shared" si="4"/>
        <v>3.5821924302788846</v>
      </c>
      <c r="S10" s="1">
        <v>0.35</v>
      </c>
    </row>
    <row r="11" spans="1:19" x14ac:dyDescent="0.3">
      <c r="A11" s="1">
        <v>105.12220000000001</v>
      </c>
      <c r="B11" s="1">
        <f t="shared" si="0"/>
        <v>4.1881354581673307</v>
      </c>
      <c r="C11" s="1">
        <v>0.4</v>
      </c>
      <c r="E11" s="1">
        <v>105.12220000000001</v>
      </c>
      <c r="F11" s="1">
        <f t="shared" si="1"/>
        <v>4.1881354581673307</v>
      </c>
      <c r="G11" s="1">
        <v>0.4</v>
      </c>
      <c r="I11" s="1">
        <v>105.12220000000001</v>
      </c>
      <c r="J11" s="1">
        <f t="shared" si="2"/>
        <v>4.1881354581673307</v>
      </c>
      <c r="K11" s="1">
        <v>0.4</v>
      </c>
      <c r="M11" s="1">
        <v>105.12220000000001</v>
      </c>
      <c r="N11" s="1">
        <f t="shared" si="3"/>
        <v>4.1881354581673307</v>
      </c>
      <c r="O11" s="1">
        <v>0.4</v>
      </c>
      <c r="Q11" s="1">
        <v>105.12220000000001</v>
      </c>
      <c r="R11" s="1">
        <f t="shared" si="4"/>
        <v>4.1881354581673307</v>
      </c>
      <c r="S11" s="1">
        <v>0.4</v>
      </c>
    </row>
    <row r="14" spans="1:19" x14ac:dyDescent="0.3">
      <c r="A14" s="31" t="s">
        <v>2</v>
      </c>
      <c r="B14" s="31"/>
      <c r="C14" s="14" t="s">
        <v>48</v>
      </c>
      <c r="D14" s="15" t="s">
        <v>47</v>
      </c>
    </row>
    <row r="15" spans="1:19" x14ac:dyDescent="0.3">
      <c r="A15" s="21" t="s">
        <v>3</v>
      </c>
      <c r="B15" s="21"/>
      <c r="C15" s="11">
        <v>1</v>
      </c>
      <c r="D15" s="11"/>
    </row>
    <row r="16" spans="1:19" x14ac:dyDescent="0.3">
      <c r="A16" s="21" t="s">
        <v>63</v>
      </c>
      <c r="B16" s="21"/>
      <c r="C16" s="11">
        <v>10</v>
      </c>
      <c r="D16" s="11" t="s">
        <v>14</v>
      </c>
    </row>
    <row r="17" spans="1:4" x14ac:dyDescent="0.3">
      <c r="A17" s="32" t="s">
        <v>5</v>
      </c>
      <c r="B17" s="32"/>
      <c r="C17" s="12"/>
      <c r="D17" s="11"/>
    </row>
    <row r="18" spans="1:4" x14ac:dyDescent="0.3">
      <c r="A18" s="21" t="s">
        <v>6</v>
      </c>
      <c r="B18" s="21"/>
      <c r="C18" s="11">
        <v>348</v>
      </c>
      <c r="D18" s="11" t="s">
        <v>53</v>
      </c>
    </row>
    <row r="19" spans="1:4" x14ac:dyDescent="0.3">
      <c r="A19" s="21" t="s">
        <v>15</v>
      </c>
      <c r="B19" s="21"/>
      <c r="C19" s="11">
        <v>11.8</v>
      </c>
      <c r="D19" s="11" t="s">
        <v>51</v>
      </c>
    </row>
    <row r="20" spans="1:4" x14ac:dyDescent="0.3">
      <c r="A20" s="21" t="s">
        <v>16</v>
      </c>
      <c r="B20" s="21"/>
      <c r="C20" s="11">
        <v>2.1309999999999999E-2</v>
      </c>
      <c r="D20" s="11" t="s">
        <v>52</v>
      </c>
    </row>
    <row r="21" spans="1:4" x14ac:dyDescent="0.3">
      <c r="A21" s="21" t="s">
        <v>17</v>
      </c>
      <c r="B21" s="21"/>
      <c r="C21" s="11">
        <v>3.4520000000000002E-2</v>
      </c>
      <c r="D21" s="11" t="s">
        <v>46</v>
      </c>
    </row>
    <row r="22" spans="1:4" x14ac:dyDescent="0.3">
      <c r="A22" s="26" t="s">
        <v>50</v>
      </c>
      <c r="B22" s="27"/>
      <c r="C22" s="11">
        <v>0.74</v>
      </c>
      <c r="D22" s="11" t="s">
        <v>45</v>
      </c>
    </row>
    <row r="23" spans="1:4" x14ac:dyDescent="0.3">
      <c r="A23" s="21" t="s">
        <v>44</v>
      </c>
      <c r="B23" s="21"/>
      <c r="C23" s="11">
        <v>9.5999999999999992E-3</v>
      </c>
      <c r="D23" s="11" t="s">
        <v>45</v>
      </c>
    </row>
    <row r="24" spans="1:4" x14ac:dyDescent="0.3">
      <c r="A24" s="21" t="s">
        <v>49</v>
      </c>
      <c r="B24" s="21"/>
      <c r="C24" s="11">
        <v>5.0900000000000001E-2</v>
      </c>
      <c r="D24" s="11" t="s">
        <v>45</v>
      </c>
    </row>
    <row r="25" spans="1:4" x14ac:dyDescent="0.3">
      <c r="A25" s="25" t="s">
        <v>31</v>
      </c>
      <c r="B25" s="25"/>
      <c r="C25" s="11">
        <v>104166.7</v>
      </c>
      <c r="D25" s="11" t="s">
        <v>32</v>
      </c>
    </row>
    <row r="26" spans="1:4" ht="14.4" customHeight="1" x14ac:dyDescent="0.3">
      <c r="A26" s="26" t="s">
        <v>29</v>
      </c>
      <c r="B26" s="27"/>
      <c r="C26" s="11">
        <v>5200</v>
      </c>
      <c r="D26" s="11" t="s">
        <v>30</v>
      </c>
    </row>
    <row r="27" spans="1:4" x14ac:dyDescent="0.3">
      <c r="A27" s="21" t="s">
        <v>59</v>
      </c>
      <c r="B27" s="21"/>
      <c r="C27" s="13">
        <v>9.9999999999999998E-13</v>
      </c>
      <c r="D27" s="11" t="s">
        <v>38</v>
      </c>
    </row>
    <row r="28" spans="1:4" x14ac:dyDescent="0.3">
      <c r="A28" s="22" t="s">
        <v>60</v>
      </c>
      <c r="B28" s="22"/>
      <c r="C28" s="11">
        <v>0.7</v>
      </c>
      <c r="D28" s="11"/>
    </row>
    <row r="29" spans="1:4" x14ac:dyDescent="0.3">
      <c r="A29" s="21" t="s">
        <v>61</v>
      </c>
      <c r="B29" s="21"/>
      <c r="C29" s="13">
        <v>1E-13</v>
      </c>
      <c r="D29" s="11" t="s">
        <v>38</v>
      </c>
    </row>
    <row r="30" spans="1:4" x14ac:dyDescent="0.3">
      <c r="A30" s="21" t="s">
        <v>62</v>
      </c>
      <c r="B30" s="21"/>
      <c r="C30" s="11">
        <v>0.28000000000000003</v>
      </c>
      <c r="D30" s="1"/>
    </row>
    <row r="36" spans="2:8" x14ac:dyDescent="0.3">
      <c r="H36" s="6"/>
    </row>
    <row r="37" spans="2:8" x14ac:dyDescent="0.3">
      <c r="H37" s="6"/>
    </row>
    <row r="40" spans="2:8" x14ac:dyDescent="0.3">
      <c r="B40" s="6"/>
    </row>
  </sheetData>
  <mergeCells count="22">
    <mergeCell ref="A22:B22"/>
    <mergeCell ref="A28:B28"/>
    <mergeCell ref="A24:B24"/>
    <mergeCell ref="A25:B25"/>
    <mergeCell ref="A15:B15"/>
    <mergeCell ref="A16:B16"/>
    <mergeCell ref="A18:B18"/>
    <mergeCell ref="A17:B17"/>
    <mergeCell ref="A21:B21"/>
    <mergeCell ref="A20:B20"/>
    <mergeCell ref="A29:B29"/>
    <mergeCell ref="A30:B30"/>
    <mergeCell ref="A27:B27"/>
    <mergeCell ref="A26:B26"/>
    <mergeCell ref="A23:B23"/>
    <mergeCell ref="Q1:S1"/>
    <mergeCell ref="A19:B19"/>
    <mergeCell ref="A1:C1"/>
    <mergeCell ref="E1:G1"/>
    <mergeCell ref="I1:K1"/>
    <mergeCell ref="M1:O1"/>
    <mergeCell ref="A14:B1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E4733-09AC-4131-83FE-C3382F84CC5C}">
  <dimension ref="A1:S30"/>
  <sheetViews>
    <sheetView topLeftCell="A4" workbookViewId="0">
      <selection activeCell="C28" sqref="A28:C28"/>
    </sheetView>
  </sheetViews>
  <sheetFormatPr defaultRowHeight="14.4" x14ac:dyDescent="0.3"/>
  <sheetData>
    <row r="1" spans="1:19" x14ac:dyDescent="0.3">
      <c r="A1" s="28" t="s">
        <v>54</v>
      </c>
      <c r="B1" s="29"/>
      <c r="C1" s="30"/>
      <c r="E1" s="28" t="s">
        <v>55</v>
      </c>
      <c r="F1" s="29"/>
      <c r="G1" s="30"/>
      <c r="I1" s="28" t="s">
        <v>81</v>
      </c>
      <c r="J1" s="29"/>
      <c r="K1" s="30"/>
      <c r="M1" s="28" t="s">
        <v>56</v>
      </c>
      <c r="N1" s="29"/>
      <c r="O1" s="30"/>
      <c r="Q1" s="28" t="s">
        <v>57</v>
      </c>
      <c r="R1" s="29"/>
      <c r="S1" s="30"/>
    </row>
    <row r="2" spans="1:19" x14ac:dyDescent="0.3">
      <c r="A2" s="2" t="s">
        <v>0</v>
      </c>
      <c r="B2" s="2" t="s">
        <v>1</v>
      </c>
      <c r="C2" s="2" t="s">
        <v>7</v>
      </c>
      <c r="E2" s="2" t="s">
        <v>0</v>
      </c>
      <c r="F2" s="2" t="s">
        <v>1</v>
      </c>
      <c r="G2" s="2" t="s">
        <v>7</v>
      </c>
      <c r="I2" s="2" t="s">
        <v>0</v>
      </c>
      <c r="J2" s="2" t="s">
        <v>1</v>
      </c>
      <c r="K2" s="2" t="s">
        <v>7</v>
      </c>
      <c r="M2" s="2" t="s">
        <v>0</v>
      </c>
      <c r="N2" s="2" t="s">
        <v>1</v>
      </c>
      <c r="O2" s="2" t="s">
        <v>7</v>
      </c>
      <c r="Q2" s="2" t="s">
        <v>0</v>
      </c>
      <c r="R2" s="2" t="s">
        <v>1</v>
      </c>
      <c r="S2" s="2" t="s">
        <v>7</v>
      </c>
    </row>
    <row r="3" spans="1:19" x14ac:dyDescent="0.3">
      <c r="A3" s="1">
        <v>0</v>
      </c>
      <c r="B3" s="1">
        <f>A3/25.1</f>
        <v>0</v>
      </c>
      <c r="C3">
        <v>3.4520000000000002E-2</v>
      </c>
      <c r="E3" s="1">
        <v>0</v>
      </c>
      <c r="F3" s="1">
        <f>E3/25.1</f>
        <v>0</v>
      </c>
      <c r="G3">
        <v>3.4520000000000002E-2</v>
      </c>
      <c r="I3" s="1">
        <v>0</v>
      </c>
      <c r="J3" s="1">
        <f>I3/25.1</f>
        <v>0</v>
      </c>
      <c r="K3">
        <v>3.4520000000000002E-2</v>
      </c>
      <c r="M3" s="1">
        <v>0</v>
      </c>
      <c r="N3" s="1">
        <f>M3/25.1</f>
        <v>0</v>
      </c>
      <c r="O3">
        <v>3.4520000000000002E-2</v>
      </c>
      <c r="Q3" s="1">
        <v>0</v>
      </c>
      <c r="R3" s="1">
        <f>Q3/25.1</f>
        <v>0</v>
      </c>
      <c r="S3">
        <v>3.4520000000000002E-2</v>
      </c>
    </row>
    <row r="4" spans="1:19" x14ac:dyDescent="0.3">
      <c r="A4" s="1">
        <v>3.7553779999999999</v>
      </c>
      <c r="B4" s="1">
        <f>A4/25.1</f>
        <v>0.14961665338645416</v>
      </c>
      <c r="C4" s="1">
        <v>0.05</v>
      </c>
      <c r="E4" s="1">
        <v>4.1669330000000002</v>
      </c>
      <c r="F4" s="1">
        <f>E4/25.1</f>
        <v>0.16601326693227092</v>
      </c>
      <c r="G4" s="1">
        <v>0.05</v>
      </c>
      <c r="I4" s="1">
        <v>4.2702960000000001</v>
      </c>
      <c r="J4" s="1">
        <f>I4/25.1</f>
        <v>0.17013131474103585</v>
      </c>
      <c r="K4" s="1">
        <v>0.05</v>
      </c>
      <c r="M4" s="1">
        <v>4.3332470000000001</v>
      </c>
      <c r="N4" s="1">
        <f>M4/25.1</f>
        <v>0.17263932270916335</v>
      </c>
      <c r="O4" s="1">
        <v>0.05</v>
      </c>
      <c r="Q4" s="1">
        <v>4.356973</v>
      </c>
      <c r="R4" s="1">
        <f>Q4/25.1</f>
        <v>0.17358458167330676</v>
      </c>
      <c r="S4" s="1">
        <v>0.05</v>
      </c>
    </row>
    <row r="5" spans="1:19" x14ac:dyDescent="0.3">
      <c r="A5" s="1">
        <v>15.95162</v>
      </c>
      <c r="B5" s="1">
        <f t="shared" ref="B5:B11" si="0">A5/25.1</f>
        <v>0.63552270916334663</v>
      </c>
      <c r="C5" s="1">
        <v>0.1</v>
      </c>
      <c r="E5" s="1">
        <v>17.659739999999999</v>
      </c>
      <c r="F5" s="1">
        <f t="shared" ref="F5:F11" si="1">E5/25.1</f>
        <v>0.70357529880478076</v>
      </c>
      <c r="G5" s="1">
        <v>0.1</v>
      </c>
      <c r="I5" s="1">
        <v>18.09196</v>
      </c>
      <c r="J5" s="1">
        <f t="shared" ref="J5:J11" si="2">I5/25.1</f>
        <v>0.72079521912350597</v>
      </c>
      <c r="K5" s="1">
        <v>0.1</v>
      </c>
      <c r="M5" s="1">
        <v>18.354240000000001</v>
      </c>
      <c r="N5" s="1">
        <f t="shared" ref="N5:N11" si="3">M5/25.1</f>
        <v>0.7312446215139442</v>
      </c>
      <c r="O5" s="1">
        <v>0.1</v>
      </c>
      <c r="Q5" s="1">
        <v>18.452549999999999</v>
      </c>
      <c r="R5" s="1">
        <f t="shared" ref="R5:R11" si="4">Q5/25.1</f>
        <v>0.7351613545816732</v>
      </c>
      <c r="S5" s="1">
        <v>0.1</v>
      </c>
    </row>
    <row r="6" spans="1:19" x14ac:dyDescent="0.3">
      <c r="A6" s="1">
        <v>28.378910000000001</v>
      </c>
      <c r="B6" s="1">
        <f t="shared" si="0"/>
        <v>1.1306338645418326</v>
      </c>
      <c r="C6" s="1">
        <v>0.15</v>
      </c>
      <c r="E6" s="1">
        <v>31.27178</v>
      </c>
      <c r="F6" s="1">
        <f t="shared" si="1"/>
        <v>1.2458876494023903</v>
      </c>
      <c r="G6" s="1">
        <v>0.15</v>
      </c>
      <c r="I6" s="1">
        <v>32.015650000000001</v>
      </c>
      <c r="J6" s="1">
        <f t="shared" si="2"/>
        <v>1.27552390438247</v>
      </c>
      <c r="K6" s="1">
        <v>0.15</v>
      </c>
      <c r="M6" s="1">
        <v>32.463369999999998</v>
      </c>
      <c r="N6" s="1">
        <f t="shared" si="3"/>
        <v>1.2933613545816731</v>
      </c>
      <c r="O6" s="1">
        <v>0.15</v>
      </c>
      <c r="Q6" s="1">
        <v>32.629049999999999</v>
      </c>
      <c r="R6" s="1">
        <f t="shared" si="4"/>
        <v>1.2999621513944222</v>
      </c>
      <c r="S6" s="1">
        <v>0.15</v>
      </c>
    </row>
    <row r="7" spans="1:19" x14ac:dyDescent="0.3">
      <c r="A7" s="1">
        <v>41.170630000000003</v>
      </c>
      <c r="B7" s="1">
        <f t="shared" si="0"/>
        <v>1.6402641434262948</v>
      </c>
      <c r="C7" s="1">
        <v>0.2</v>
      </c>
      <c r="E7" s="1">
        <v>45.080460000000002</v>
      </c>
      <c r="F7" s="1">
        <f t="shared" si="1"/>
        <v>1.7960342629482071</v>
      </c>
      <c r="G7" s="1">
        <v>0.2</v>
      </c>
      <c r="I7" s="1">
        <v>46.109780000000001</v>
      </c>
      <c r="J7" s="1">
        <f t="shared" si="2"/>
        <v>1.8370430278884462</v>
      </c>
      <c r="K7" s="1">
        <v>0.2</v>
      </c>
      <c r="M7" s="1">
        <v>46.721040000000002</v>
      </c>
      <c r="N7" s="1">
        <f t="shared" si="3"/>
        <v>1.861396015936255</v>
      </c>
      <c r="O7" s="1">
        <v>0.2</v>
      </c>
      <c r="Q7" s="1">
        <v>46.942439999999998</v>
      </c>
      <c r="R7" s="1">
        <f t="shared" si="4"/>
        <v>1.8702167330677288</v>
      </c>
      <c r="S7" s="1">
        <v>0.2</v>
      </c>
    </row>
    <row r="8" spans="1:19" x14ac:dyDescent="0.3">
      <c r="A8" s="1">
        <v>54.412050000000001</v>
      </c>
      <c r="B8" s="1">
        <f t="shared" si="0"/>
        <v>2.1678107569721115</v>
      </c>
      <c r="C8" s="1">
        <v>0.25</v>
      </c>
      <c r="E8" s="1">
        <v>59.14631</v>
      </c>
      <c r="F8" s="1">
        <f t="shared" si="1"/>
        <v>2.3564266932270916</v>
      </c>
      <c r="G8" s="1">
        <v>0.25</v>
      </c>
      <c r="I8" s="1">
        <v>60.430869999999999</v>
      </c>
      <c r="J8" s="1">
        <f t="shared" si="2"/>
        <v>2.4076043824701192</v>
      </c>
      <c r="K8" s="1">
        <v>0.25</v>
      </c>
      <c r="M8" s="1">
        <v>61.179049999999997</v>
      </c>
      <c r="N8" s="1">
        <f t="shared" si="3"/>
        <v>2.4374123505976093</v>
      </c>
      <c r="O8" s="1">
        <v>0.25</v>
      </c>
      <c r="Q8" s="1">
        <v>61.441470000000002</v>
      </c>
      <c r="R8" s="1">
        <f t="shared" si="4"/>
        <v>2.4478673306772909</v>
      </c>
      <c r="S8" s="1">
        <v>0.25</v>
      </c>
    </row>
    <row r="9" spans="1:19" x14ac:dyDescent="0.3">
      <c r="A9" s="1">
        <v>68.146299999999997</v>
      </c>
      <c r="B9" s="1">
        <f t="shared" si="0"/>
        <v>2.7149920318725096</v>
      </c>
      <c r="C9" s="1">
        <v>0.3</v>
      </c>
      <c r="E9" s="1">
        <v>73.511920000000003</v>
      </c>
      <c r="F9" s="1">
        <f t="shared" si="1"/>
        <v>2.9287617529880476</v>
      </c>
      <c r="G9" s="1">
        <v>0.3</v>
      </c>
      <c r="I9" s="1">
        <v>75.021990000000002</v>
      </c>
      <c r="J9" s="1">
        <f t="shared" si="2"/>
        <v>2.98892390438247</v>
      </c>
      <c r="K9" s="1">
        <v>0.3</v>
      </c>
      <c r="M9" s="1">
        <v>75.878919999999994</v>
      </c>
      <c r="N9" s="1">
        <f t="shared" si="3"/>
        <v>3.0230645418326687</v>
      </c>
      <c r="O9" s="1">
        <v>0.3</v>
      </c>
      <c r="Q9" s="1">
        <v>76.166039999999995</v>
      </c>
      <c r="R9" s="1">
        <f t="shared" si="4"/>
        <v>3.0345035856573701</v>
      </c>
      <c r="S9" s="1">
        <v>0.3</v>
      </c>
    </row>
    <row r="10" spans="1:19" x14ac:dyDescent="0.3">
      <c r="A10" s="1">
        <v>82.3857</v>
      </c>
      <c r="B10" s="1">
        <f t="shared" si="0"/>
        <v>3.2822988047808761</v>
      </c>
      <c r="C10" s="1">
        <v>0.35</v>
      </c>
      <c r="E10" s="1">
        <v>88.203659999999999</v>
      </c>
      <c r="F10" s="1">
        <f t="shared" si="1"/>
        <v>3.5140900398406374</v>
      </c>
      <c r="G10" s="1">
        <v>0.35</v>
      </c>
      <c r="I10" s="1">
        <v>89.913030000000006</v>
      </c>
      <c r="J10" s="1">
        <f t="shared" si="2"/>
        <v>3.5821924302788846</v>
      </c>
      <c r="K10" s="1">
        <v>0.35</v>
      </c>
      <c r="M10" s="1">
        <v>90.851489999999998</v>
      </c>
      <c r="N10" s="1">
        <f t="shared" si="3"/>
        <v>3.6195812749003982</v>
      </c>
      <c r="O10" s="1">
        <v>0.35</v>
      </c>
      <c r="Q10" s="1">
        <v>91.146600000000007</v>
      </c>
      <c r="R10" s="1">
        <f t="shared" si="4"/>
        <v>3.6313386454183267</v>
      </c>
      <c r="S10" s="1">
        <v>0.35</v>
      </c>
    </row>
    <row r="11" spans="1:19" x14ac:dyDescent="0.3">
      <c r="A11" s="1">
        <v>97.122259999999997</v>
      </c>
      <c r="B11" s="1">
        <f t="shared" si="0"/>
        <v>3.8694127490039838</v>
      </c>
      <c r="C11" s="1">
        <v>0.4</v>
      </c>
      <c r="E11" s="1">
        <v>103.2346</v>
      </c>
      <c r="F11" s="1">
        <f t="shared" si="1"/>
        <v>4.1129322709163345</v>
      </c>
      <c r="G11" s="1">
        <v>0.4</v>
      </c>
      <c r="I11" s="1">
        <v>105.12220000000001</v>
      </c>
      <c r="J11" s="1">
        <f t="shared" si="2"/>
        <v>4.1881354581673307</v>
      </c>
      <c r="K11" s="1">
        <v>0.4</v>
      </c>
      <c r="M11" s="1">
        <v>106.1176</v>
      </c>
      <c r="N11" s="1">
        <f t="shared" si="3"/>
        <v>4.2277928286852582</v>
      </c>
      <c r="O11" s="1">
        <v>0.4</v>
      </c>
      <c r="Q11" s="1">
        <v>106.4044</v>
      </c>
      <c r="R11" s="1">
        <f t="shared" si="4"/>
        <v>4.2392191235059755</v>
      </c>
      <c r="S11" s="1">
        <v>0.4</v>
      </c>
    </row>
    <row r="14" spans="1:19" x14ac:dyDescent="0.3">
      <c r="A14" s="31" t="s">
        <v>2</v>
      </c>
      <c r="B14" s="31"/>
      <c r="C14" s="14" t="s">
        <v>48</v>
      </c>
      <c r="D14" s="15" t="s">
        <v>47</v>
      </c>
    </row>
    <row r="15" spans="1:19" x14ac:dyDescent="0.3">
      <c r="A15" s="21" t="s">
        <v>3</v>
      </c>
      <c r="B15" s="21"/>
      <c r="C15" s="11">
        <v>1</v>
      </c>
      <c r="D15" s="11"/>
    </row>
    <row r="16" spans="1:19" x14ac:dyDescent="0.3">
      <c r="A16" s="21" t="s">
        <v>63</v>
      </c>
      <c r="B16" s="21"/>
      <c r="C16" s="11">
        <v>10</v>
      </c>
      <c r="D16" s="11" t="s">
        <v>14</v>
      </c>
    </row>
    <row r="17" spans="1:4" x14ac:dyDescent="0.3">
      <c r="A17" s="21" t="s">
        <v>5</v>
      </c>
      <c r="B17" s="21"/>
      <c r="C17" s="12">
        <v>2.6220000000000001E-6</v>
      </c>
      <c r="D17" s="11" t="s">
        <v>8</v>
      </c>
    </row>
    <row r="18" spans="1:4" x14ac:dyDescent="0.3">
      <c r="A18" s="21" t="s">
        <v>6</v>
      </c>
      <c r="B18" s="21"/>
      <c r="C18" s="11">
        <v>348</v>
      </c>
      <c r="D18" s="11" t="s">
        <v>53</v>
      </c>
    </row>
    <row r="19" spans="1:4" x14ac:dyDescent="0.3">
      <c r="A19" s="21" t="s">
        <v>15</v>
      </c>
      <c r="B19" s="21"/>
      <c r="C19" s="11">
        <v>11.8</v>
      </c>
      <c r="D19" s="11" t="s">
        <v>51</v>
      </c>
    </row>
    <row r="20" spans="1:4" x14ac:dyDescent="0.3">
      <c r="A20" s="21" t="s">
        <v>16</v>
      </c>
      <c r="B20" s="21"/>
      <c r="C20" s="11">
        <v>2.1309999999999999E-2</v>
      </c>
      <c r="D20" s="11" t="s">
        <v>52</v>
      </c>
    </row>
    <row r="21" spans="1:4" x14ac:dyDescent="0.3">
      <c r="A21" s="21" t="s">
        <v>17</v>
      </c>
      <c r="B21" s="21"/>
      <c r="C21" s="11">
        <v>3.4520000000000002E-2</v>
      </c>
      <c r="D21" s="11" t="s">
        <v>46</v>
      </c>
    </row>
    <row r="22" spans="1:4" x14ac:dyDescent="0.3">
      <c r="A22" s="26" t="s">
        <v>50</v>
      </c>
      <c r="B22" s="27"/>
      <c r="C22" s="11">
        <v>0.74</v>
      </c>
      <c r="D22" s="11" t="s">
        <v>45</v>
      </c>
    </row>
    <row r="23" spans="1:4" x14ac:dyDescent="0.3">
      <c r="A23" s="32" t="s">
        <v>44</v>
      </c>
      <c r="B23" s="32"/>
      <c r="C23" s="11"/>
      <c r="D23" s="11"/>
    </row>
    <row r="24" spans="1:4" x14ac:dyDescent="0.3">
      <c r="A24" s="21" t="s">
        <v>49</v>
      </c>
      <c r="B24" s="21"/>
      <c r="C24" s="11">
        <v>5.0900000000000001E-2</v>
      </c>
      <c r="D24" s="11" t="s">
        <v>45</v>
      </c>
    </row>
    <row r="25" spans="1:4" x14ac:dyDescent="0.3">
      <c r="A25" s="25" t="s">
        <v>31</v>
      </c>
      <c r="B25" s="25"/>
      <c r="C25" s="11">
        <v>104166.7</v>
      </c>
      <c r="D25" s="11" t="s">
        <v>32</v>
      </c>
    </row>
    <row r="26" spans="1:4" x14ac:dyDescent="0.3">
      <c r="A26" s="26" t="s">
        <v>29</v>
      </c>
      <c r="B26" s="27"/>
      <c r="C26" s="11">
        <v>5200</v>
      </c>
      <c r="D26" s="11" t="s">
        <v>30</v>
      </c>
    </row>
    <row r="27" spans="1:4" x14ac:dyDescent="0.3">
      <c r="A27" s="21" t="s">
        <v>59</v>
      </c>
      <c r="B27" s="21"/>
      <c r="C27" s="13">
        <v>9.9999999999999998E-13</v>
      </c>
      <c r="D27" s="11" t="s">
        <v>38</v>
      </c>
    </row>
    <row r="28" spans="1:4" x14ac:dyDescent="0.3">
      <c r="A28" s="22" t="s">
        <v>60</v>
      </c>
      <c r="B28" s="22"/>
      <c r="C28" s="11">
        <v>0.7</v>
      </c>
      <c r="D28" s="11"/>
    </row>
    <row r="29" spans="1:4" x14ac:dyDescent="0.3">
      <c r="A29" s="21" t="s">
        <v>61</v>
      </c>
      <c r="B29" s="21"/>
      <c r="C29" s="13">
        <v>1E-13</v>
      </c>
      <c r="D29" s="11" t="s">
        <v>38</v>
      </c>
    </row>
    <row r="30" spans="1:4" x14ac:dyDescent="0.3">
      <c r="A30" s="21" t="s">
        <v>62</v>
      </c>
      <c r="B30" s="21"/>
      <c r="C30" s="11">
        <v>0.28000000000000003</v>
      </c>
      <c r="D30" s="1"/>
    </row>
  </sheetData>
  <mergeCells count="22">
    <mergeCell ref="A27:B27"/>
    <mergeCell ref="A28:B28"/>
    <mergeCell ref="A29:B29"/>
    <mergeCell ref="A30:B30"/>
    <mergeCell ref="A21:B21"/>
    <mergeCell ref="A22:B22"/>
    <mergeCell ref="A23:B23"/>
    <mergeCell ref="A24:B24"/>
    <mergeCell ref="A25:B25"/>
    <mergeCell ref="A26:B26"/>
    <mergeCell ref="Q1:S1"/>
    <mergeCell ref="A14:B14"/>
    <mergeCell ref="A20:B20"/>
    <mergeCell ref="A1:C1"/>
    <mergeCell ref="E1:G1"/>
    <mergeCell ref="I1:K1"/>
    <mergeCell ref="M1:O1"/>
    <mergeCell ref="A15:B15"/>
    <mergeCell ref="A16:B16"/>
    <mergeCell ref="A17:B17"/>
    <mergeCell ref="A18:B18"/>
    <mergeCell ref="A19:B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Temperature</vt:lpstr>
      <vt:lpstr>Relative Humidity</vt:lpstr>
      <vt:lpstr>Pressure ratio</vt:lpstr>
      <vt:lpstr>Membrane thickness</vt:lpstr>
      <vt:lpstr>Surface Volume Ratio</vt:lpstr>
      <vt:lpstr>J_ref (CANCELED)</vt:lpstr>
      <vt:lpstr>GDL Prosity</vt:lpstr>
      <vt:lpstr>initial mass flow rate</vt:lpstr>
      <vt:lpstr>Catalyst thickness</vt:lpstr>
      <vt:lpstr>GDL thickness</vt:lpstr>
      <vt:lpstr>SEC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M.Hashem Mirbagheri</dc:creator>
  <cp:lastModifiedBy>HAMAHANG</cp:lastModifiedBy>
  <dcterms:created xsi:type="dcterms:W3CDTF">2024-11-22T17:54:33Z</dcterms:created>
  <dcterms:modified xsi:type="dcterms:W3CDTF">2026-07-17T20:15:13Z</dcterms:modified>
</cp:coreProperties>
</file>