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adise\Downloads\"/>
    </mc:Choice>
  </mc:AlternateContent>
  <xr:revisionPtr revIDLastSave="0" documentId="13_ncr:1_{89247D1B-4D70-4963-A2B7-C547A5FFEA69}" xr6:coauthVersionLast="47" xr6:coauthVersionMax="47" xr10:uidLastSave="{00000000-0000-0000-0000-000000000000}"/>
  <bookViews>
    <workbookView xWindow="-110" yWindow="-110" windowWidth="19420" windowHeight="10300" xr2:uid="{48C0E46F-F584-4222-86A7-9DD4A351AEFD}"/>
  </bookViews>
  <sheets>
    <sheet name="Instructions" sheetId="2" r:id="rId1"/>
    <sheet name="Process Parameter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3" l="1"/>
  <c r="C22" i="3"/>
  <c r="C10" i="3"/>
  <c r="C12" i="3" s="1"/>
  <c r="C13" i="3" s="1"/>
  <c r="F23" i="2"/>
  <c r="F22" i="2"/>
  <c r="F10" i="2"/>
  <c r="F12" i="2" s="1"/>
  <c r="F13" i="2" s="1"/>
  <c r="C19" i="3" l="1"/>
  <c r="C16" i="3"/>
  <c r="C15" i="3"/>
  <c r="C18" i="3"/>
  <c r="C17" i="3"/>
  <c r="F19" i="2"/>
  <c r="F17" i="2"/>
  <c r="F16" i="2"/>
  <c r="F15" i="2"/>
  <c r="F18" i="2"/>
</calcChain>
</file>

<file path=xl/sharedStrings.xml><?xml version="1.0" encoding="utf-8"?>
<sst xmlns="http://schemas.openxmlformats.org/spreadsheetml/2006/main" count="115" uniqueCount="52">
  <si>
    <t>Spindle speed</t>
  </si>
  <si>
    <t>rpm</t>
  </si>
  <si>
    <t>Surface speed</t>
  </si>
  <si>
    <t>m/min</t>
  </si>
  <si>
    <t>Ramp spindle speed</t>
  </si>
  <si>
    <t>Cutting fee rate</t>
  </si>
  <si>
    <t>mm/min</t>
  </si>
  <si>
    <t>Feed per tooth</t>
  </si>
  <si>
    <t>Lead-In Feedrate</t>
  </si>
  <si>
    <t>Lead-Out Feedrate</t>
  </si>
  <si>
    <t>Ramp Feedrate</t>
  </si>
  <si>
    <t>Plunge Feedrate</t>
  </si>
  <si>
    <t>Feed per revolution</t>
  </si>
  <si>
    <t>Fusion 360 settings</t>
  </si>
  <si>
    <t>Unit</t>
  </si>
  <si>
    <t>Tool</t>
  </si>
  <si>
    <t>Diameter</t>
  </si>
  <si>
    <t>mm</t>
  </si>
  <si>
    <t>Nr. of teeth</t>
  </si>
  <si>
    <t>\</t>
  </si>
  <si>
    <t>Process settings</t>
  </si>
  <si>
    <r>
      <t xml:space="preserve">40% of </t>
    </r>
    <r>
      <rPr>
        <i/>
        <sz val="11"/>
        <color theme="1"/>
        <rFont val="Calibri"/>
        <family val="2"/>
        <scheme val="minor"/>
      </rPr>
      <t>f</t>
    </r>
  </si>
  <si>
    <r>
      <t xml:space="preserve">60% of </t>
    </r>
    <r>
      <rPr>
        <i/>
        <sz val="11"/>
        <color theme="1"/>
        <rFont val="Calibri"/>
        <family val="2"/>
        <scheme val="minor"/>
      </rPr>
      <t>f</t>
    </r>
  </si>
  <si>
    <r>
      <t xml:space="preserve">30% of </t>
    </r>
    <r>
      <rPr>
        <i/>
        <sz val="11"/>
        <color theme="1"/>
        <rFont val="Calibri"/>
        <family val="2"/>
        <scheme val="minor"/>
      </rPr>
      <t>f</t>
    </r>
  </si>
  <si>
    <t>Value</t>
  </si>
  <si>
    <t>Note</t>
  </si>
  <si>
    <t>Raccomended cutting speed</t>
  </si>
  <si>
    <t>Raccomended feed per tooth</t>
  </si>
  <si>
    <t>Input data</t>
  </si>
  <si>
    <t>For the report</t>
  </si>
  <si>
    <t>Workpiece</t>
  </si>
  <si>
    <t>Tool steel</t>
  </si>
  <si>
    <t>Keys</t>
  </si>
  <si>
    <t>Passes</t>
  </si>
  <si>
    <t>0.1 X  tool diam.</t>
  </si>
  <si>
    <t>1.0 X tool diam.</t>
  </si>
  <si>
    <r>
      <t>cutting speed (</t>
    </r>
    <r>
      <rPr>
        <i/>
        <sz val="11"/>
        <rFont val="Calibri"/>
        <family val="2"/>
        <scheme val="minor"/>
      </rPr>
      <t>Vc</t>
    </r>
    <r>
      <rPr>
        <sz val="11"/>
        <rFont val="Calibri"/>
        <family val="2"/>
        <scheme val="minor"/>
      </rPr>
      <t>)</t>
    </r>
  </si>
  <si>
    <r>
      <t>feed rate (</t>
    </r>
    <r>
      <rPr>
        <i/>
        <sz val="11"/>
        <rFont val="Calibri"/>
        <family val="2"/>
        <scheme val="minor"/>
      </rPr>
      <t>f</t>
    </r>
    <r>
      <rPr>
        <sz val="11"/>
        <rFont val="Calibri"/>
        <family val="2"/>
        <scheme val="minor"/>
      </rPr>
      <t>)</t>
    </r>
  </si>
  <si>
    <r>
      <t>feed per tooth (</t>
    </r>
    <r>
      <rPr>
        <i/>
        <sz val="11"/>
        <rFont val="Calibri"/>
        <family val="2"/>
        <scheme val="minor"/>
      </rPr>
      <t>fz</t>
    </r>
    <r>
      <rPr>
        <sz val="11"/>
        <rFont val="Calibri"/>
        <family val="2"/>
        <scheme val="minor"/>
      </rPr>
      <t>)</t>
    </r>
  </si>
  <si>
    <t>Define workpiece</t>
  </si>
  <si>
    <t>meterial</t>
  </si>
  <si>
    <t>Define tool</t>
  </si>
  <si>
    <t>characteristics</t>
  </si>
  <si>
    <t xml:space="preserve">Define process </t>
  </si>
  <si>
    <t>parameters</t>
  </si>
  <si>
    <t>(in this example)</t>
  </si>
  <si>
    <r>
      <t xml:space="preserve">Define </t>
    </r>
    <r>
      <rPr>
        <i/>
        <sz val="11"/>
        <color theme="1" tint="0.249977111117893"/>
        <rFont val="Calibri"/>
        <family val="2"/>
        <scheme val="minor"/>
      </rPr>
      <t>a</t>
    </r>
    <r>
      <rPr>
        <i/>
        <vertAlign val="subscript"/>
        <sz val="11"/>
        <color theme="1" tint="0.249977111117893"/>
        <rFont val="Calibri"/>
        <family val="2"/>
        <scheme val="minor"/>
      </rPr>
      <t>p</t>
    </r>
    <r>
      <rPr>
        <sz val="11"/>
        <color theme="1" tint="0.249977111117893"/>
        <rFont val="Calibri"/>
        <family val="2"/>
        <scheme val="minor"/>
      </rPr>
      <t xml:space="preserve"> and </t>
    </r>
    <r>
      <rPr>
        <i/>
        <sz val="11"/>
        <color theme="1" tint="0.249977111117893"/>
        <rFont val="Calibri"/>
        <family val="2"/>
        <scheme val="minor"/>
      </rPr>
      <t>a</t>
    </r>
    <r>
      <rPr>
        <i/>
        <vertAlign val="subscript"/>
        <sz val="11"/>
        <color theme="1" tint="0.249977111117893"/>
        <rFont val="Calibri"/>
        <family val="2"/>
        <scheme val="minor"/>
      </rPr>
      <t>e</t>
    </r>
  </si>
  <si>
    <r>
      <t>Max depth of cut (</t>
    </r>
    <r>
      <rPr>
        <i/>
        <sz val="11"/>
        <rFont val="Calibri"/>
        <family val="2"/>
        <scheme val="minor"/>
      </rPr>
      <t>a</t>
    </r>
    <r>
      <rPr>
        <i/>
        <vertAlign val="subscript"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)</t>
    </r>
  </si>
  <si>
    <r>
      <t>Max step over (</t>
    </r>
    <r>
      <rPr>
        <i/>
        <sz val="11"/>
        <rFont val="Calibri"/>
        <family val="2"/>
        <scheme val="minor"/>
      </rPr>
      <t>a</t>
    </r>
    <r>
      <rPr>
        <i/>
        <vertAlign val="subscript"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)</t>
    </r>
  </si>
  <si>
    <r>
      <t>Depth of cut (</t>
    </r>
    <r>
      <rPr>
        <i/>
        <sz val="11"/>
        <rFont val="Calibri"/>
        <family val="2"/>
        <scheme val="minor"/>
      </rPr>
      <t>a</t>
    </r>
    <r>
      <rPr>
        <i/>
        <vertAlign val="subscript"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)</t>
    </r>
  </si>
  <si>
    <r>
      <t>Step over (</t>
    </r>
    <r>
      <rPr>
        <i/>
        <sz val="11"/>
        <rFont val="Calibri"/>
        <family val="2"/>
        <scheme val="minor"/>
      </rPr>
      <t>a</t>
    </r>
    <r>
      <rPr>
        <i/>
        <vertAlign val="subscript"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>)</t>
    </r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</si>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</sst>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i/>
      <vertAlign val="subscript"/>
      <sz val="11"/>
      <color theme="1" tint="0.249977111117893"/>
      <name val="Calibri"/>
      <family val="2"/>
      <scheme val="minor"/>
    </font>
    <font>
      <i/>
      <vertAlign val="subscript"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2" borderId="0" xfId="0" applyFill="1"/>
    <xf numFmtId="2" fontId="0" fillId="0" borderId="0" xfId="0" applyNumberFormat="1"/>
    <xf numFmtId="2" fontId="0" fillId="2" borderId="0" xfId="0" applyNumberFormat="1" applyFill="1"/>
    <xf numFmtId="0" fontId="0" fillId="3" borderId="0" xfId="0" applyFill="1"/>
    <xf numFmtId="0" fontId="2" fillId="3" borderId="0" xfId="0" applyFont="1" applyFill="1"/>
    <xf numFmtId="0" fontId="5" fillId="0" borderId="0" xfId="0" applyFont="1"/>
    <xf numFmtId="0" fontId="4" fillId="4" borderId="0" xfId="0" applyFont="1" applyFill="1"/>
    <xf numFmtId="0" fontId="5" fillId="4" borderId="0" xfId="0" applyFont="1" applyFill="1"/>
    <xf numFmtId="0" fontId="0" fillId="5" borderId="0" xfId="0" applyFill="1"/>
    <xf numFmtId="0" fontId="2" fillId="5" borderId="1" xfId="0" applyFont="1" applyFill="1" applyBorder="1"/>
    <xf numFmtId="0" fontId="0" fillId="5" borderId="1" xfId="0" applyFill="1" applyBorder="1"/>
    <xf numFmtId="0" fontId="1" fillId="5" borderId="0" xfId="0" applyFont="1" applyFill="1"/>
    <xf numFmtId="0" fontId="2" fillId="5" borderId="0" xfId="0" applyFont="1" applyFill="1"/>
    <xf numFmtId="0" fontId="4" fillId="5" borderId="0" xfId="0" applyFont="1" applyFill="1"/>
    <xf numFmtId="2" fontId="0" fillId="5" borderId="0" xfId="0" applyNumberFormat="1" applyFill="1"/>
    <xf numFmtId="0" fontId="7" fillId="5" borderId="0" xfId="0" applyFont="1" applyFill="1"/>
    <xf numFmtId="0" fontId="5" fillId="5" borderId="0" xfId="0" applyFont="1" applyFill="1"/>
    <xf numFmtId="0" fontId="8" fillId="5" borderId="0" xfId="0" applyFont="1" applyFill="1"/>
    <xf numFmtId="0" fontId="9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40098</xdr:colOff>
      <xdr:row>2</xdr:row>
      <xdr:rowOff>30257</xdr:rowOff>
    </xdr:from>
    <xdr:to>
      <xdr:col>14</xdr:col>
      <xdr:colOff>562005</xdr:colOff>
      <xdr:row>9</xdr:row>
      <xdr:rowOff>103670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9CEACB0-065C-4F2C-B16D-FD502DEA28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204"/>
        <a:stretch/>
      </xdr:blipFill>
      <xdr:spPr bwMode="auto">
        <a:xfrm>
          <a:off x="4307298" y="411257"/>
          <a:ext cx="4179507" cy="1406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50622</xdr:colOff>
      <xdr:row>11</xdr:row>
      <xdr:rowOff>60513</xdr:rowOff>
    </xdr:from>
    <xdr:to>
      <xdr:col>14</xdr:col>
      <xdr:colOff>560294</xdr:colOff>
      <xdr:row>29</xdr:row>
      <xdr:rowOff>109119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C20F8C4-FC91-42AD-B79E-C089124F8B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29"/>
        <a:stretch/>
      </xdr:blipFill>
      <xdr:spPr bwMode="auto">
        <a:xfrm>
          <a:off x="6163187" y="2156013"/>
          <a:ext cx="4187150" cy="3560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235049</xdr:colOff>
      <xdr:row>0</xdr:row>
      <xdr:rowOff>63060</xdr:rowOff>
    </xdr:from>
    <xdr:ext cx="372281" cy="809625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9D4DD7D6-C55E-4D78-AE68-CB5C403E14C7}"/>
            </a:ext>
          </a:extLst>
        </xdr:cNvPr>
        <xdr:cNvSpPr/>
      </xdr:nvSpPr>
      <xdr:spPr>
        <a:xfrm>
          <a:off x="235049" y="63060"/>
          <a:ext cx="372281" cy="809625"/>
        </a:xfrm>
        <a:prstGeom prst="rect">
          <a:avLst/>
        </a:prstGeom>
        <a:noFill/>
      </xdr:spPr>
      <xdr:txBody>
        <a:bodyPr wrap="none" lIns="91440" tIns="45720" rIns="91440" bIns="45720" anchor="t">
          <a:noAutofit/>
        </a:bodyPr>
        <a:lstStyle/>
        <a:p>
          <a:pPr algn="ctr"/>
          <a:r>
            <a:rPr lang="it-IT" sz="3200" b="1" cap="none" spc="0">
              <a:ln w="660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rgbClr val="FF0000"/>
                </a:outerShdw>
              </a:effectLst>
              <a:latin typeface="Bahnschrift" panose="020B0502040204020203" pitchFamily="34" charset="0"/>
              <a:cs typeface="Times New Roman" panose="02020603050405020304" pitchFamily="18" charset="0"/>
            </a:rPr>
            <a:t>1</a:t>
          </a:r>
        </a:p>
      </xdr:txBody>
    </xdr:sp>
    <xdr:clientData/>
  </xdr:oneCellAnchor>
  <xdr:oneCellAnchor>
    <xdr:from>
      <xdr:col>0</xdr:col>
      <xdr:colOff>235049</xdr:colOff>
      <xdr:row>3</xdr:row>
      <xdr:rowOff>65361</xdr:rowOff>
    </xdr:from>
    <xdr:ext cx="372281" cy="809625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274D8346-01D8-4107-ACD0-383390061DC7}"/>
            </a:ext>
          </a:extLst>
        </xdr:cNvPr>
        <xdr:cNvSpPr/>
      </xdr:nvSpPr>
      <xdr:spPr>
        <a:xfrm>
          <a:off x="235049" y="636861"/>
          <a:ext cx="372281" cy="809625"/>
        </a:xfrm>
        <a:prstGeom prst="rect">
          <a:avLst/>
        </a:prstGeom>
        <a:noFill/>
      </xdr:spPr>
      <xdr:txBody>
        <a:bodyPr wrap="none" lIns="91440" tIns="45720" rIns="91440" bIns="45720" anchor="t">
          <a:noAutofit/>
        </a:bodyPr>
        <a:lstStyle/>
        <a:p>
          <a:pPr algn="ctr"/>
          <a:r>
            <a:rPr lang="it-IT" sz="3200" b="1" cap="none" spc="0">
              <a:ln w="6600">
                <a:solidFill>
                  <a:srgbClr val="0000FF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rgbClr val="0000FF"/>
                </a:outerShdw>
              </a:effectLst>
              <a:latin typeface="Bahnschrift" panose="020B0502040204020203" pitchFamily="34" charset="0"/>
              <a:cs typeface="Times New Roman" panose="02020603050405020304" pitchFamily="18" charset="0"/>
            </a:rPr>
            <a:t>2</a:t>
          </a:r>
        </a:p>
      </xdr:txBody>
    </xdr:sp>
    <xdr:clientData/>
  </xdr:oneCellAnchor>
  <xdr:twoCellAnchor>
    <xdr:from>
      <xdr:col>8</xdr:col>
      <xdr:colOff>49696</xdr:colOff>
      <xdr:row>3</xdr:row>
      <xdr:rowOff>66261</xdr:rowOff>
    </xdr:from>
    <xdr:to>
      <xdr:col>10</xdr:col>
      <xdr:colOff>281609</xdr:colOff>
      <xdr:row>29</xdr:row>
      <xdr:rowOff>91109</xdr:rowOff>
    </xdr:to>
    <xdr:sp macro="" textlink="">
      <xdr:nvSpPr>
        <xdr:cNvPr id="24" name="Rettangolo con angoli arrotondati 23">
          <a:extLst>
            <a:ext uri="{FF2B5EF4-FFF2-40B4-BE49-F238E27FC236}">
              <a16:creationId xmlns:a16="http://schemas.microsoft.com/office/drawing/2014/main" id="{322FA462-9B20-4CAA-9A07-D154667AD831}"/>
            </a:ext>
          </a:extLst>
        </xdr:cNvPr>
        <xdr:cNvSpPr/>
      </xdr:nvSpPr>
      <xdr:spPr>
        <a:xfrm>
          <a:off x="6162261" y="637761"/>
          <a:ext cx="1457739" cy="5060674"/>
        </a:xfrm>
        <a:prstGeom prst="roundRect">
          <a:avLst>
            <a:gd name="adj" fmla="val 9281"/>
          </a:avLst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770283</xdr:colOff>
      <xdr:row>0</xdr:row>
      <xdr:rowOff>91109</xdr:rowOff>
    </xdr:from>
    <xdr:to>
      <xdr:col>9</xdr:col>
      <xdr:colOff>165653</xdr:colOff>
      <xdr:row>3</xdr:row>
      <xdr:rowOff>66261</xdr:rowOff>
    </xdr:to>
    <xdr:cxnSp macro="">
      <xdr:nvCxnSpPr>
        <xdr:cNvPr id="27" name="Connettore a gomito 26">
          <a:extLst>
            <a:ext uri="{FF2B5EF4-FFF2-40B4-BE49-F238E27FC236}">
              <a16:creationId xmlns:a16="http://schemas.microsoft.com/office/drawing/2014/main" id="{BB3C5C63-F421-46CB-8067-7268F8C91A5E}"/>
            </a:ext>
          </a:extLst>
        </xdr:cNvPr>
        <xdr:cNvCxnSpPr>
          <a:endCxn id="24" idx="0"/>
        </xdr:cNvCxnSpPr>
      </xdr:nvCxnSpPr>
      <xdr:spPr>
        <a:xfrm>
          <a:off x="2609022" y="91109"/>
          <a:ext cx="4282109" cy="546652"/>
        </a:xfrm>
        <a:prstGeom prst="bentConnector2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571500</xdr:colOff>
      <xdr:row>3</xdr:row>
      <xdr:rowOff>99391</xdr:rowOff>
    </xdr:from>
    <xdr:to>
      <xdr:col>14</xdr:col>
      <xdr:colOff>364435</xdr:colOff>
      <xdr:row>4</xdr:row>
      <xdr:rowOff>74543</xdr:rowOff>
    </xdr:to>
    <xdr:sp macro="" textlink="">
      <xdr:nvSpPr>
        <xdr:cNvPr id="29" name="Rettangolo con angoli arrotondati 28">
          <a:extLst>
            <a:ext uri="{FF2B5EF4-FFF2-40B4-BE49-F238E27FC236}">
              <a16:creationId xmlns:a16="http://schemas.microsoft.com/office/drawing/2014/main" id="{A6735209-8D82-42F8-BDD9-02A7B782ED92}"/>
            </a:ext>
          </a:extLst>
        </xdr:cNvPr>
        <xdr:cNvSpPr/>
      </xdr:nvSpPr>
      <xdr:spPr>
        <a:xfrm>
          <a:off x="7909891" y="670891"/>
          <a:ext cx="2244587" cy="165652"/>
        </a:xfrm>
        <a:prstGeom prst="roundRect">
          <a:avLst/>
        </a:prstGeom>
        <a:noFill/>
        <a:ln w="1905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321364</xdr:colOff>
      <xdr:row>11</xdr:row>
      <xdr:rowOff>102704</xdr:rowOff>
    </xdr:from>
    <xdr:to>
      <xdr:col>12</xdr:col>
      <xdr:colOff>359465</xdr:colOff>
      <xdr:row>12</xdr:row>
      <xdr:rowOff>74543</xdr:rowOff>
    </xdr:to>
    <xdr:sp macro="" textlink="">
      <xdr:nvSpPr>
        <xdr:cNvPr id="30" name="Rettangolo con angoli arrotondati 29">
          <a:extLst>
            <a:ext uri="{FF2B5EF4-FFF2-40B4-BE49-F238E27FC236}">
              <a16:creationId xmlns:a16="http://schemas.microsoft.com/office/drawing/2014/main" id="{702B14EF-26F9-44AA-8194-51ACF6F79F5C}"/>
            </a:ext>
          </a:extLst>
        </xdr:cNvPr>
        <xdr:cNvSpPr/>
      </xdr:nvSpPr>
      <xdr:spPr>
        <a:xfrm>
          <a:off x="7659755" y="2198204"/>
          <a:ext cx="1263927" cy="162339"/>
        </a:xfrm>
        <a:prstGeom prst="roundRect">
          <a:avLst/>
        </a:prstGeom>
        <a:noFill/>
        <a:ln w="1905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321364</xdr:colOff>
      <xdr:row>20</xdr:row>
      <xdr:rowOff>106017</xdr:rowOff>
    </xdr:from>
    <xdr:to>
      <xdr:col>12</xdr:col>
      <xdr:colOff>359465</xdr:colOff>
      <xdr:row>21</xdr:row>
      <xdr:rowOff>77856</xdr:rowOff>
    </xdr:to>
    <xdr:sp macro="" textlink="">
      <xdr:nvSpPr>
        <xdr:cNvPr id="31" name="Rettangolo con angoli arrotondati 30">
          <a:extLst>
            <a:ext uri="{FF2B5EF4-FFF2-40B4-BE49-F238E27FC236}">
              <a16:creationId xmlns:a16="http://schemas.microsoft.com/office/drawing/2014/main" id="{89E66DD7-0B8A-49D2-A05D-1E5DFCF2F3F7}"/>
            </a:ext>
          </a:extLst>
        </xdr:cNvPr>
        <xdr:cNvSpPr/>
      </xdr:nvSpPr>
      <xdr:spPr>
        <a:xfrm>
          <a:off x="7659755" y="3916017"/>
          <a:ext cx="1263927" cy="162339"/>
        </a:xfrm>
        <a:prstGeom prst="roundRect">
          <a:avLst/>
        </a:prstGeom>
        <a:noFill/>
        <a:ln w="1905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803413</xdr:colOff>
      <xdr:row>3</xdr:row>
      <xdr:rowOff>99391</xdr:rowOff>
    </xdr:from>
    <xdr:to>
      <xdr:col>12</xdr:col>
      <xdr:colOff>467968</xdr:colOff>
      <xdr:row>3</xdr:row>
      <xdr:rowOff>107674</xdr:rowOff>
    </xdr:to>
    <xdr:cxnSp macro="">
      <xdr:nvCxnSpPr>
        <xdr:cNvPr id="32" name="Connettore a gomito 31">
          <a:extLst>
            <a:ext uri="{FF2B5EF4-FFF2-40B4-BE49-F238E27FC236}">
              <a16:creationId xmlns:a16="http://schemas.microsoft.com/office/drawing/2014/main" id="{08D410ED-5D2E-4870-978A-887CB8FCC397}"/>
            </a:ext>
          </a:extLst>
        </xdr:cNvPr>
        <xdr:cNvCxnSpPr>
          <a:endCxn id="29" idx="0"/>
        </xdr:cNvCxnSpPr>
      </xdr:nvCxnSpPr>
      <xdr:spPr>
        <a:xfrm flipV="1">
          <a:off x="2642152" y="670891"/>
          <a:ext cx="6390033" cy="8283"/>
        </a:xfrm>
        <a:prstGeom prst="bentConnector4">
          <a:avLst>
            <a:gd name="adj1" fmla="val 41218"/>
            <a:gd name="adj2" fmla="val 2859870"/>
          </a:avLst>
        </a:prstGeom>
        <a:ln w="19050">
          <a:solidFill>
            <a:srgbClr val="0000FF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275777</xdr:colOff>
      <xdr:row>9</xdr:row>
      <xdr:rowOff>66675</xdr:rowOff>
    </xdr:from>
    <xdr:ext cx="372281" cy="809625"/>
    <xdr:sp macro="" textlink="">
      <xdr:nvSpPr>
        <xdr:cNvPr id="35" name="Rettangolo 34">
          <a:extLst>
            <a:ext uri="{FF2B5EF4-FFF2-40B4-BE49-F238E27FC236}">
              <a16:creationId xmlns:a16="http://schemas.microsoft.com/office/drawing/2014/main" id="{546ABE93-9B5D-4686-B646-3C5908EFAC2E}"/>
            </a:ext>
          </a:extLst>
        </xdr:cNvPr>
        <xdr:cNvSpPr/>
      </xdr:nvSpPr>
      <xdr:spPr>
        <a:xfrm>
          <a:off x="275777" y="1781175"/>
          <a:ext cx="372281" cy="809625"/>
        </a:xfrm>
        <a:prstGeom prst="rect">
          <a:avLst/>
        </a:prstGeom>
        <a:noFill/>
      </xdr:spPr>
      <xdr:txBody>
        <a:bodyPr wrap="none" lIns="91440" tIns="45720" rIns="91440" bIns="45720" anchor="t">
          <a:noAutofit/>
        </a:bodyPr>
        <a:lstStyle/>
        <a:p>
          <a:pPr algn="ctr"/>
          <a:r>
            <a:rPr lang="it-IT" sz="3200" b="1" cap="none" spc="0">
              <a:ln w="6600">
                <a:solidFill>
                  <a:srgbClr val="00B050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rgbClr val="00B050"/>
                </a:outerShdw>
              </a:effectLst>
              <a:latin typeface="Bahnschrift" panose="020B0502040204020203" pitchFamily="34" charset="0"/>
              <a:cs typeface="Times New Roman" panose="02020603050405020304" pitchFamily="18" charset="0"/>
            </a:rPr>
            <a:t>3</a:t>
          </a:r>
        </a:p>
      </xdr:txBody>
    </xdr:sp>
    <xdr:clientData/>
  </xdr:oneCellAnchor>
  <xdr:twoCellAnchor>
    <xdr:from>
      <xdr:col>12</xdr:col>
      <xdr:colOff>493014</xdr:colOff>
      <xdr:row>5</xdr:row>
      <xdr:rowOff>109273</xdr:rowOff>
    </xdr:from>
    <xdr:to>
      <xdr:col>13</xdr:col>
      <xdr:colOff>604345</xdr:colOff>
      <xdr:row>6</xdr:row>
      <xdr:rowOff>81112</xdr:rowOff>
    </xdr:to>
    <xdr:sp macro="" textlink="">
      <xdr:nvSpPr>
        <xdr:cNvPr id="36" name="Rettangolo con angoli arrotondati 35">
          <a:extLst>
            <a:ext uri="{FF2B5EF4-FFF2-40B4-BE49-F238E27FC236}">
              <a16:creationId xmlns:a16="http://schemas.microsoft.com/office/drawing/2014/main" id="{6E09946B-BD7C-44C1-97D1-44EB940B025C}"/>
            </a:ext>
          </a:extLst>
        </xdr:cNvPr>
        <xdr:cNvSpPr/>
      </xdr:nvSpPr>
      <xdr:spPr>
        <a:xfrm>
          <a:off x="9032669" y="1061773"/>
          <a:ext cx="722245" cy="162339"/>
        </a:xfrm>
        <a:prstGeom prst="roundRect">
          <a:avLst/>
        </a:prstGeom>
        <a:noFill/>
        <a:ln w="190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303828</xdr:colOff>
      <xdr:row>27</xdr:row>
      <xdr:rowOff>44896</xdr:rowOff>
    </xdr:from>
    <xdr:to>
      <xdr:col>12</xdr:col>
      <xdr:colOff>415159</xdr:colOff>
      <xdr:row>28</xdr:row>
      <xdr:rowOff>16735</xdr:rowOff>
    </xdr:to>
    <xdr:sp macro="" textlink="">
      <xdr:nvSpPr>
        <xdr:cNvPr id="37" name="Rettangolo con angoli arrotondati 36">
          <a:extLst>
            <a:ext uri="{FF2B5EF4-FFF2-40B4-BE49-F238E27FC236}">
              <a16:creationId xmlns:a16="http://schemas.microsoft.com/office/drawing/2014/main" id="{A0E6FCBD-0875-4D26-8A8C-BA731973BAB3}"/>
            </a:ext>
          </a:extLst>
        </xdr:cNvPr>
        <xdr:cNvSpPr/>
      </xdr:nvSpPr>
      <xdr:spPr>
        <a:xfrm>
          <a:off x="8232569" y="5267224"/>
          <a:ext cx="722245" cy="162339"/>
        </a:xfrm>
        <a:prstGeom prst="roundRect">
          <a:avLst/>
        </a:prstGeom>
        <a:noFill/>
        <a:ln w="190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277711</xdr:colOff>
      <xdr:row>6</xdr:row>
      <xdr:rowOff>81112</xdr:rowOff>
    </xdr:from>
    <xdr:to>
      <xdr:col>13</xdr:col>
      <xdr:colOff>243881</xdr:colOff>
      <xdr:row>9</xdr:row>
      <xdr:rowOff>166423</xdr:rowOff>
    </xdr:to>
    <xdr:cxnSp macro="">
      <xdr:nvCxnSpPr>
        <xdr:cNvPr id="38" name="Connettore a gomito 37">
          <a:extLst>
            <a:ext uri="{FF2B5EF4-FFF2-40B4-BE49-F238E27FC236}">
              <a16:creationId xmlns:a16="http://schemas.microsoft.com/office/drawing/2014/main" id="{3871B286-A7E4-492B-8F3F-BE08409A2E38}"/>
            </a:ext>
          </a:extLst>
        </xdr:cNvPr>
        <xdr:cNvCxnSpPr>
          <a:stCxn id="36" idx="2"/>
          <a:endCxn id="46" idx="0"/>
        </xdr:cNvCxnSpPr>
      </xdr:nvCxnSpPr>
      <xdr:spPr>
        <a:xfrm rot="5400000">
          <a:off x="6652278" y="-854680"/>
          <a:ext cx="656811" cy="4814395"/>
        </a:xfrm>
        <a:prstGeom prst="bentConnector3">
          <a:avLst>
            <a:gd name="adj1" fmla="val 50000"/>
          </a:avLst>
        </a:prstGeom>
        <a:ln w="1905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277711</xdr:colOff>
      <xdr:row>14</xdr:row>
      <xdr:rowOff>38100</xdr:rowOff>
    </xdr:from>
    <xdr:to>
      <xdr:col>11</xdr:col>
      <xdr:colOff>303829</xdr:colOff>
      <xdr:row>27</xdr:row>
      <xdr:rowOff>126066</xdr:rowOff>
    </xdr:to>
    <xdr:cxnSp macro="">
      <xdr:nvCxnSpPr>
        <xdr:cNvPr id="41" name="Connettore a gomito 40">
          <a:extLst>
            <a:ext uri="{FF2B5EF4-FFF2-40B4-BE49-F238E27FC236}">
              <a16:creationId xmlns:a16="http://schemas.microsoft.com/office/drawing/2014/main" id="{985C8CF6-817D-4469-B767-54F82041DA10}"/>
            </a:ext>
          </a:extLst>
        </xdr:cNvPr>
        <xdr:cNvCxnSpPr>
          <a:stCxn id="37" idx="1"/>
          <a:endCxn id="48" idx="2"/>
        </xdr:cNvCxnSpPr>
      </xdr:nvCxnSpPr>
      <xdr:spPr>
        <a:xfrm rot="10800000">
          <a:off x="4573486" y="2705100"/>
          <a:ext cx="3655143" cy="2716866"/>
        </a:xfrm>
        <a:prstGeom prst="bentConnector2">
          <a:avLst/>
        </a:prstGeom>
        <a:ln w="1905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279090</xdr:colOff>
      <xdr:row>20</xdr:row>
      <xdr:rowOff>78270</xdr:rowOff>
    </xdr:from>
    <xdr:ext cx="372281" cy="809625"/>
    <xdr:sp macro="" textlink="">
      <xdr:nvSpPr>
        <xdr:cNvPr id="44" name="Rettangolo 43">
          <a:extLst>
            <a:ext uri="{FF2B5EF4-FFF2-40B4-BE49-F238E27FC236}">
              <a16:creationId xmlns:a16="http://schemas.microsoft.com/office/drawing/2014/main" id="{76CAA64F-5F8A-4CC7-8F36-EFBDB25E422C}"/>
            </a:ext>
          </a:extLst>
        </xdr:cNvPr>
        <xdr:cNvSpPr/>
      </xdr:nvSpPr>
      <xdr:spPr>
        <a:xfrm>
          <a:off x="279090" y="3888270"/>
          <a:ext cx="372281" cy="809625"/>
        </a:xfrm>
        <a:prstGeom prst="rect">
          <a:avLst/>
        </a:prstGeom>
        <a:noFill/>
      </xdr:spPr>
      <xdr:txBody>
        <a:bodyPr wrap="none" lIns="91440" tIns="45720" rIns="91440" bIns="45720" anchor="t">
          <a:noAutofit/>
        </a:bodyPr>
        <a:lstStyle/>
        <a:p>
          <a:pPr algn="ctr"/>
          <a:r>
            <a:rPr lang="it-IT" sz="3200" b="1" cap="none" spc="0">
              <a:ln w="6600">
                <a:solidFill>
                  <a:schemeClr val="bg2">
                    <a:lumMod val="50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tx1">
                    <a:lumMod val="75000"/>
                    <a:lumOff val="25000"/>
                  </a:schemeClr>
                </a:outerShdw>
              </a:effectLst>
              <a:latin typeface="Bahnschrift" panose="020B0502040204020203" pitchFamily="34" charset="0"/>
              <a:cs typeface="Times New Roman" panose="02020603050405020304" pitchFamily="18" charset="0"/>
            </a:rPr>
            <a:t>4</a:t>
          </a:r>
        </a:p>
      </xdr:txBody>
    </xdr:sp>
    <xdr:clientData/>
  </xdr:oneCellAnchor>
  <xdr:twoCellAnchor>
    <xdr:from>
      <xdr:col>4</xdr:col>
      <xdr:colOff>555419</xdr:colOff>
      <xdr:row>9</xdr:row>
      <xdr:rowOff>166423</xdr:rowOff>
    </xdr:from>
    <xdr:to>
      <xdr:col>7</xdr:col>
      <xdr:colOff>0</xdr:colOff>
      <xdr:row>11</xdr:row>
      <xdr:rowOff>57150</xdr:rowOff>
    </xdr:to>
    <xdr:sp macro="" textlink="">
      <xdr:nvSpPr>
        <xdr:cNvPr id="46" name="Rettangolo con angoli arrotondati 45">
          <a:extLst>
            <a:ext uri="{FF2B5EF4-FFF2-40B4-BE49-F238E27FC236}">
              <a16:creationId xmlns:a16="http://schemas.microsoft.com/office/drawing/2014/main" id="{2F88EDD8-B3D8-4661-B73E-B20BF89318BF}"/>
            </a:ext>
          </a:extLst>
        </xdr:cNvPr>
        <xdr:cNvSpPr/>
      </xdr:nvSpPr>
      <xdr:spPr>
        <a:xfrm>
          <a:off x="3660569" y="1880923"/>
          <a:ext cx="1825831" cy="271727"/>
        </a:xfrm>
        <a:prstGeom prst="roundRect">
          <a:avLst/>
        </a:prstGeom>
        <a:noFill/>
        <a:ln w="190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555419</xdr:colOff>
      <xdr:row>12</xdr:row>
      <xdr:rowOff>147373</xdr:rowOff>
    </xdr:from>
    <xdr:to>
      <xdr:col>7</xdr:col>
      <xdr:colOff>0</xdr:colOff>
      <xdr:row>14</xdr:row>
      <xdr:rowOff>38100</xdr:rowOff>
    </xdr:to>
    <xdr:sp macro="" textlink="">
      <xdr:nvSpPr>
        <xdr:cNvPr id="48" name="Rettangolo con angoli arrotondati 47">
          <a:extLst>
            <a:ext uri="{FF2B5EF4-FFF2-40B4-BE49-F238E27FC236}">
              <a16:creationId xmlns:a16="http://schemas.microsoft.com/office/drawing/2014/main" id="{9E7D46F6-52A1-4B55-B13E-E7A87E93927F}"/>
            </a:ext>
          </a:extLst>
        </xdr:cNvPr>
        <xdr:cNvSpPr/>
      </xdr:nvSpPr>
      <xdr:spPr>
        <a:xfrm>
          <a:off x="3660569" y="2433373"/>
          <a:ext cx="1825831" cy="271727"/>
        </a:xfrm>
        <a:prstGeom prst="roundRect">
          <a:avLst/>
        </a:prstGeom>
        <a:noFill/>
        <a:ln w="1905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40098</xdr:colOff>
      <xdr:row>2</xdr:row>
      <xdr:rowOff>30257</xdr:rowOff>
    </xdr:from>
    <xdr:to>
      <xdr:col>11</xdr:col>
      <xdr:colOff>562005</xdr:colOff>
      <xdr:row>9</xdr:row>
      <xdr:rowOff>103670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A19DBBE-E0AB-49CB-9CE3-6B14C77FEF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204"/>
        <a:stretch/>
      </xdr:blipFill>
      <xdr:spPr bwMode="auto">
        <a:xfrm>
          <a:off x="6136098" y="411257"/>
          <a:ext cx="4179507" cy="1406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50622</xdr:colOff>
      <xdr:row>11</xdr:row>
      <xdr:rowOff>60513</xdr:rowOff>
    </xdr:from>
    <xdr:to>
      <xdr:col>11</xdr:col>
      <xdr:colOff>560294</xdr:colOff>
      <xdr:row>29</xdr:row>
      <xdr:rowOff>109119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6BCCDC-C141-4466-9B39-B466DA37D9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29"/>
        <a:stretch/>
      </xdr:blipFill>
      <xdr:spPr bwMode="auto">
        <a:xfrm>
          <a:off x="6146622" y="2156013"/>
          <a:ext cx="4167272" cy="363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BBC2-1486-4019-A80A-25B8C6A9AEBD}">
  <dimension ref="A1:O33"/>
  <sheetViews>
    <sheetView tabSelected="1" zoomScaleNormal="100" workbookViewId="0">
      <selection activeCell="S20" sqref="S20"/>
    </sheetView>
  </sheetViews>
  <sheetFormatPr defaultColWidth="9.1796875" defaultRowHeight="14.5" x14ac:dyDescent="0.35"/>
  <cols>
    <col min="1" max="3" width="9.1796875" style="12"/>
    <col min="4" max="4" width="19.1796875" style="12" bestFit="1" customWidth="1"/>
    <col min="5" max="5" width="8.7265625" style="12" bestFit="1" customWidth="1"/>
    <col min="6" max="6" width="9.1796875" style="12"/>
    <col min="7" max="7" width="17.81640625" style="12" bestFit="1" customWidth="1"/>
    <col min="8" max="16384" width="9.1796875" style="12"/>
  </cols>
  <sheetData>
    <row r="1" spans="1:15" x14ac:dyDescent="0.35">
      <c r="D1" s="13" t="s">
        <v>30</v>
      </c>
      <c r="E1" s="14"/>
      <c r="F1" s="14"/>
      <c r="G1" s="14"/>
      <c r="I1" s="7"/>
      <c r="J1" s="7"/>
      <c r="K1" s="7"/>
      <c r="L1" s="7"/>
      <c r="M1" s="7"/>
      <c r="N1" s="7"/>
      <c r="O1" s="7"/>
    </row>
    <row r="2" spans="1:15" x14ac:dyDescent="0.35">
      <c r="A2" s="15"/>
      <c r="B2" s="15" t="s">
        <v>39</v>
      </c>
      <c r="D2" s="12" t="s">
        <v>31</v>
      </c>
      <c r="I2" s="8" t="s">
        <v>26</v>
      </c>
      <c r="J2" s="7"/>
      <c r="K2" s="7"/>
      <c r="L2" s="7"/>
      <c r="M2" s="7"/>
      <c r="N2" s="7"/>
      <c r="O2" s="7"/>
    </row>
    <row r="3" spans="1:15" x14ac:dyDescent="0.35">
      <c r="A3" s="15"/>
      <c r="B3" s="15" t="s">
        <v>40</v>
      </c>
      <c r="I3" s="7"/>
      <c r="J3" s="7"/>
      <c r="K3" s="7"/>
      <c r="L3" s="7"/>
      <c r="M3" s="7"/>
      <c r="N3" s="7"/>
      <c r="O3" s="7"/>
    </row>
    <row r="4" spans="1:15" x14ac:dyDescent="0.35">
      <c r="D4" s="13" t="s">
        <v>15</v>
      </c>
      <c r="E4" s="14"/>
      <c r="F4" s="14"/>
      <c r="G4" s="14"/>
      <c r="I4" s="7"/>
      <c r="J4" s="7"/>
      <c r="K4" s="7"/>
      <c r="L4" s="7"/>
      <c r="M4" s="7"/>
      <c r="N4" s="7"/>
      <c r="O4" s="7"/>
    </row>
    <row r="5" spans="1:15" x14ac:dyDescent="0.35">
      <c r="B5" s="17" t="s">
        <v>41</v>
      </c>
      <c r="D5" s="12" t="s">
        <v>16</v>
      </c>
      <c r="E5" s="12" t="s">
        <v>17</v>
      </c>
      <c r="F5" s="12">
        <v>50</v>
      </c>
      <c r="I5" s="7"/>
      <c r="J5" s="7"/>
      <c r="K5" s="7"/>
      <c r="L5" s="7"/>
      <c r="M5" s="7"/>
      <c r="N5" s="7"/>
      <c r="O5" s="7"/>
    </row>
    <row r="6" spans="1:15" x14ac:dyDescent="0.35">
      <c r="B6" s="17" t="s">
        <v>42</v>
      </c>
      <c r="D6" s="12" t="s">
        <v>18</v>
      </c>
      <c r="E6" s="12" t="s">
        <v>19</v>
      </c>
      <c r="F6" s="12">
        <v>4</v>
      </c>
      <c r="I6" s="7"/>
      <c r="J6" s="7"/>
      <c r="K6" s="7"/>
      <c r="L6" s="7"/>
      <c r="M6" s="7"/>
      <c r="N6" s="7"/>
      <c r="O6" s="7"/>
    </row>
    <row r="7" spans="1:15" x14ac:dyDescent="0.35">
      <c r="I7" s="7"/>
      <c r="J7" s="7"/>
      <c r="K7" s="7"/>
      <c r="L7" s="7"/>
      <c r="M7" s="7"/>
      <c r="N7" s="7"/>
      <c r="O7" s="7"/>
    </row>
    <row r="8" spans="1:15" x14ac:dyDescent="0.35">
      <c r="D8" s="13" t="s">
        <v>20</v>
      </c>
      <c r="E8" s="14"/>
      <c r="F8" s="14"/>
      <c r="G8" s="14"/>
      <c r="I8" s="7"/>
      <c r="J8" s="7"/>
      <c r="K8" s="7"/>
      <c r="L8" s="7"/>
      <c r="M8" s="7"/>
      <c r="N8" s="7"/>
      <c r="O8" s="7"/>
    </row>
    <row r="9" spans="1:15" x14ac:dyDescent="0.35">
      <c r="D9" s="16" t="s">
        <v>13</v>
      </c>
      <c r="E9" s="16" t="s">
        <v>14</v>
      </c>
      <c r="F9" s="16" t="s">
        <v>24</v>
      </c>
      <c r="G9" s="16" t="s">
        <v>25</v>
      </c>
      <c r="I9" s="7"/>
      <c r="J9" s="7"/>
      <c r="K9" s="7"/>
      <c r="L9" s="7"/>
      <c r="M9" s="7"/>
      <c r="N9" s="7"/>
      <c r="O9" s="7"/>
    </row>
    <row r="10" spans="1:15" x14ac:dyDescent="0.35">
      <c r="D10" s="12" t="s">
        <v>0</v>
      </c>
      <c r="E10" s="12" t="s">
        <v>1</v>
      </c>
      <c r="F10" s="18">
        <f>F11*1000/(PI()*F5)</f>
        <v>381.9718634205488</v>
      </c>
      <c r="I10" s="7"/>
      <c r="J10" s="7"/>
      <c r="K10" s="7"/>
      <c r="L10" s="7"/>
      <c r="M10" s="7"/>
      <c r="N10" s="7"/>
      <c r="O10" s="7"/>
    </row>
    <row r="11" spans="1:15" x14ac:dyDescent="0.35">
      <c r="B11" s="19" t="s">
        <v>43</v>
      </c>
      <c r="D11" s="20" t="s">
        <v>2</v>
      </c>
      <c r="E11" s="12" t="s">
        <v>3</v>
      </c>
      <c r="F11" s="18">
        <v>60</v>
      </c>
      <c r="G11" s="20" t="s">
        <v>36</v>
      </c>
      <c r="I11" s="8" t="s">
        <v>27</v>
      </c>
      <c r="J11" s="7"/>
      <c r="K11" s="7"/>
      <c r="L11" s="7"/>
      <c r="M11" s="7"/>
      <c r="N11" s="7"/>
      <c r="O11" s="7"/>
    </row>
    <row r="12" spans="1:15" x14ac:dyDescent="0.35">
      <c r="B12" s="19" t="s">
        <v>44</v>
      </c>
      <c r="D12" s="12" t="s">
        <v>4</v>
      </c>
      <c r="E12" s="12" t="s">
        <v>1</v>
      </c>
      <c r="F12" s="18">
        <f>F10</f>
        <v>381.9718634205488</v>
      </c>
      <c r="G12" s="20"/>
      <c r="I12" s="7"/>
      <c r="J12" s="7"/>
      <c r="K12" s="7"/>
      <c r="L12" s="7"/>
      <c r="M12" s="7"/>
      <c r="N12" s="7"/>
      <c r="O12" s="7"/>
    </row>
    <row r="13" spans="1:15" x14ac:dyDescent="0.35">
      <c r="B13" s="21" t="s">
        <v>45</v>
      </c>
      <c r="D13" s="20" t="s">
        <v>5</v>
      </c>
      <c r="E13" s="12" t="s">
        <v>6</v>
      </c>
      <c r="F13" s="18">
        <f>F6*F14*F12</f>
        <v>534.76060878876831</v>
      </c>
      <c r="G13" s="20" t="s">
        <v>37</v>
      </c>
      <c r="I13" s="7"/>
      <c r="J13" s="7"/>
      <c r="K13" s="7"/>
      <c r="L13" s="7"/>
      <c r="M13" s="7"/>
      <c r="N13" s="7"/>
      <c r="O13" s="7"/>
    </row>
    <row r="14" spans="1:15" x14ac:dyDescent="0.35">
      <c r="D14" s="20" t="s">
        <v>7</v>
      </c>
      <c r="E14" s="12" t="s">
        <v>6</v>
      </c>
      <c r="F14" s="18">
        <v>0.35</v>
      </c>
      <c r="G14" s="20" t="s">
        <v>38</v>
      </c>
      <c r="I14" s="7"/>
      <c r="J14" s="7"/>
      <c r="K14" s="7"/>
      <c r="L14" s="7"/>
      <c r="M14" s="7"/>
      <c r="N14" s="7"/>
      <c r="O14" s="7"/>
    </row>
    <row r="15" spans="1:15" x14ac:dyDescent="0.35">
      <c r="D15" s="12" t="s">
        <v>8</v>
      </c>
      <c r="E15" s="12" t="s">
        <v>6</v>
      </c>
      <c r="F15" s="18">
        <f>F13*0.6</f>
        <v>320.85636527326096</v>
      </c>
      <c r="G15" s="12" t="s">
        <v>22</v>
      </c>
      <c r="I15" s="7"/>
      <c r="J15" s="7"/>
      <c r="K15" s="7"/>
      <c r="L15" s="7"/>
      <c r="M15" s="7"/>
      <c r="N15" s="7"/>
      <c r="O15" s="7"/>
    </row>
    <row r="16" spans="1:15" x14ac:dyDescent="0.35">
      <c r="D16" s="12" t="s">
        <v>9</v>
      </c>
      <c r="E16" s="12" t="s">
        <v>6</v>
      </c>
      <c r="F16" s="18">
        <f>F13*0.6</f>
        <v>320.85636527326096</v>
      </c>
      <c r="G16" s="12" t="s">
        <v>22</v>
      </c>
      <c r="I16" s="7"/>
      <c r="J16" s="7"/>
      <c r="K16" s="7"/>
      <c r="L16" s="7"/>
      <c r="M16" s="7"/>
      <c r="N16" s="7"/>
      <c r="O16" s="7"/>
    </row>
    <row r="17" spans="2:15" x14ac:dyDescent="0.35">
      <c r="D17" s="12" t="s">
        <v>10</v>
      </c>
      <c r="E17" s="12" t="s">
        <v>6</v>
      </c>
      <c r="F17" s="18">
        <f>F13*0.4</f>
        <v>213.90424351550735</v>
      </c>
      <c r="G17" s="12" t="s">
        <v>21</v>
      </c>
      <c r="I17" s="7"/>
      <c r="J17" s="7"/>
      <c r="K17" s="7"/>
      <c r="L17" s="7"/>
      <c r="M17" s="7"/>
      <c r="N17" s="7"/>
      <c r="O17" s="7"/>
    </row>
    <row r="18" spans="2:15" x14ac:dyDescent="0.35">
      <c r="D18" s="12" t="s">
        <v>11</v>
      </c>
      <c r="E18" s="12" t="s">
        <v>6</v>
      </c>
      <c r="F18" s="18">
        <f>F13*0.3</f>
        <v>160.42818263663048</v>
      </c>
      <c r="G18" s="12" t="s">
        <v>23</v>
      </c>
      <c r="I18" s="7"/>
      <c r="J18" s="7"/>
      <c r="K18" s="7"/>
      <c r="L18" s="7"/>
      <c r="M18" s="7"/>
      <c r="N18" s="7"/>
      <c r="O18" s="7"/>
    </row>
    <row r="19" spans="2:15" x14ac:dyDescent="0.35">
      <c r="D19" s="12" t="s">
        <v>12</v>
      </c>
      <c r="E19" s="12" t="s">
        <v>17</v>
      </c>
      <c r="F19" s="18">
        <f>F13/F10</f>
        <v>1.4</v>
      </c>
      <c r="I19" s="7"/>
      <c r="J19" s="7"/>
      <c r="K19" s="7"/>
      <c r="L19" s="7"/>
      <c r="M19" s="7"/>
      <c r="N19" s="7"/>
      <c r="O19" s="7"/>
    </row>
    <row r="20" spans="2:15" x14ac:dyDescent="0.35">
      <c r="I20" s="7"/>
      <c r="J20" s="7"/>
      <c r="K20" s="7"/>
      <c r="L20" s="7"/>
      <c r="M20" s="7"/>
      <c r="N20" s="7"/>
      <c r="O20" s="7"/>
    </row>
    <row r="21" spans="2:15" x14ac:dyDescent="0.35">
      <c r="D21" s="13" t="s">
        <v>33</v>
      </c>
      <c r="E21" s="14"/>
      <c r="F21" s="14"/>
      <c r="G21" s="14"/>
      <c r="I21" s="7"/>
      <c r="J21" s="7"/>
      <c r="K21" s="7"/>
      <c r="L21" s="7"/>
      <c r="M21" s="7"/>
      <c r="N21" s="7"/>
      <c r="O21" s="7"/>
    </row>
    <row r="22" spans="2:15" ht="16.5" x14ac:dyDescent="0.45">
      <c r="B22" s="22" t="s">
        <v>46</v>
      </c>
      <c r="D22" s="20" t="s">
        <v>47</v>
      </c>
      <c r="E22" s="12" t="s">
        <v>17</v>
      </c>
      <c r="F22" s="12">
        <f>0.1*F5</f>
        <v>5</v>
      </c>
      <c r="G22" s="12" t="s">
        <v>34</v>
      </c>
      <c r="I22" s="7"/>
      <c r="J22" s="7"/>
      <c r="K22" s="7"/>
      <c r="L22" s="7"/>
      <c r="M22" s="7"/>
      <c r="N22" s="7"/>
      <c r="O22" s="7"/>
    </row>
    <row r="23" spans="2:15" ht="16.5" x14ac:dyDescent="0.45">
      <c r="D23" s="20" t="s">
        <v>48</v>
      </c>
      <c r="E23" s="12" t="s">
        <v>17</v>
      </c>
      <c r="F23" s="12">
        <f>F5</f>
        <v>50</v>
      </c>
      <c r="G23" s="12" t="s">
        <v>35</v>
      </c>
      <c r="I23" s="7"/>
      <c r="J23" s="7"/>
      <c r="K23" s="7"/>
      <c r="L23" s="7"/>
      <c r="M23" s="7"/>
      <c r="N23" s="7"/>
      <c r="O23" s="7"/>
    </row>
    <row r="24" spans="2:15" ht="16.5" x14ac:dyDescent="0.45">
      <c r="D24" s="20" t="s">
        <v>49</v>
      </c>
      <c r="E24" s="12" t="s">
        <v>17</v>
      </c>
      <c r="F24" s="12">
        <v>1</v>
      </c>
      <c r="I24" s="7"/>
      <c r="J24" s="7"/>
      <c r="K24" s="7"/>
      <c r="L24" s="7"/>
      <c r="M24" s="7"/>
      <c r="N24" s="7"/>
      <c r="O24" s="7"/>
    </row>
    <row r="25" spans="2:15" ht="16.5" x14ac:dyDescent="0.45">
      <c r="D25" s="20" t="s">
        <v>50</v>
      </c>
      <c r="E25" s="12" t="s">
        <v>17</v>
      </c>
      <c r="F25" s="12">
        <v>47.5</v>
      </c>
      <c r="I25" s="7"/>
      <c r="J25" s="7"/>
      <c r="K25" s="7"/>
      <c r="L25" s="7"/>
      <c r="M25" s="7"/>
      <c r="N25" s="7"/>
      <c r="O25" s="7"/>
    </row>
    <row r="26" spans="2:15" x14ac:dyDescent="0.35">
      <c r="I26" s="7"/>
      <c r="J26" s="7"/>
      <c r="K26" s="7"/>
      <c r="L26" s="7"/>
      <c r="M26" s="7"/>
      <c r="N26" s="7"/>
      <c r="O26" s="7"/>
    </row>
    <row r="27" spans="2:15" x14ac:dyDescent="0.35">
      <c r="I27" s="7"/>
      <c r="J27" s="7"/>
      <c r="K27" s="7"/>
      <c r="L27" s="7"/>
      <c r="M27" s="7"/>
      <c r="N27" s="7"/>
      <c r="O27" s="7"/>
    </row>
    <row r="28" spans="2:15" x14ac:dyDescent="0.35">
      <c r="I28" s="7"/>
      <c r="J28" s="7"/>
      <c r="K28" s="7"/>
      <c r="L28" s="7"/>
      <c r="M28" s="7"/>
      <c r="N28" s="7"/>
      <c r="O28" s="7"/>
    </row>
    <row r="29" spans="2:15" x14ac:dyDescent="0.35">
      <c r="I29" s="7"/>
      <c r="J29" s="7"/>
      <c r="K29" s="7"/>
      <c r="L29" s="7"/>
      <c r="M29" s="7"/>
      <c r="N29" s="7"/>
      <c r="O29" s="7"/>
    </row>
    <row r="30" spans="2:15" x14ac:dyDescent="0.35">
      <c r="I30" s="7"/>
      <c r="J30" s="7"/>
      <c r="K30" s="7"/>
      <c r="L30" s="7"/>
      <c r="M30" s="7"/>
      <c r="N30" s="7"/>
      <c r="O30" s="7"/>
    </row>
    <row r="31" spans="2:15" x14ac:dyDescent="0.35">
      <c r="D31" s="16"/>
    </row>
    <row r="33" spans="4:4" x14ac:dyDescent="0.35">
      <c r="D33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1662-27F0-4931-8997-AFB57B8B2B12}">
  <dimension ref="A1:L33"/>
  <sheetViews>
    <sheetView topLeftCell="A4" zoomScale="110" zoomScaleNormal="110" workbookViewId="0">
      <selection sqref="A1:A1048576"/>
    </sheetView>
  </sheetViews>
  <sheetFormatPr defaultRowHeight="14.5" x14ac:dyDescent="0.35"/>
  <cols>
    <col min="1" max="1" width="19.1796875" bestFit="1" customWidth="1"/>
    <col min="2" max="2" width="8.7265625" bestFit="1" customWidth="1"/>
    <col min="4" max="4" width="17.81640625" bestFit="1" customWidth="1"/>
    <col min="5" max="15" width="9.1796875"/>
  </cols>
  <sheetData>
    <row r="1" spans="1:12" x14ac:dyDescent="0.35">
      <c r="A1" s="2" t="s">
        <v>30</v>
      </c>
      <c r="B1" s="3"/>
      <c r="C1" s="3"/>
      <c r="D1" s="3"/>
      <c r="F1" s="7"/>
      <c r="G1" s="7"/>
      <c r="H1" s="7"/>
      <c r="I1" s="7"/>
      <c r="J1" s="7"/>
      <c r="K1" s="7"/>
      <c r="L1" s="7"/>
    </row>
    <row r="2" spans="1:12" x14ac:dyDescent="0.35">
      <c r="A2" s="4" t="s">
        <v>51</v>
      </c>
      <c r="F2" s="8" t="s">
        <v>26</v>
      </c>
      <c r="G2" s="7"/>
      <c r="H2" s="7"/>
      <c r="I2" s="7"/>
      <c r="J2" s="7"/>
      <c r="K2" s="7"/>
      <c r="L2" s="7"/>
    </row>
    <row r="3" spans="1:12" x14ac:dyDescent="0.35">
      <c r="F3" s="7"/>
      <c r="G3" s="7"/>
      <c r="H3" s="7"/>
      <c r="I3" s="7"/>
      <c r="J3" s="7"/>
      <c r="K3" s="7"/>
      <c r="L3" s="7"/>
    </row>
    <row r="4" spans="1:12" x14ac:dyDescent="0.35">
      <c r="A4" s="2" t="s">
        <v>15</v>
      </c>
      <c r="B4" s="3"/>
      <c r="C4" s="3"/>
      <c r="D4" s="3"/>
      <c r="F4" s="7"/>
      <c r="G4" s="7"/>
      <c r="H4" s="7"/>
      <c r="I4" s="7"/>
      <c r="J4" s="7"/>
      <c r="K4" s="7"/>
      <c r="L4" s="7"/>
    </row>
    <row r="5" spans="1:12" x14ac:dyDescent="0.35">
      <c r="A5" t="s">
        <v>16</v>
      </c>
      <c r="B5" t="s">
        <v>17</v>
      </c>
      <c r="C5" s="4">
        <v>50</v>
      </c>
      <c r="F5" s="7"/>
      <c r="G5" s="7"/>
      <c r="H5" s="7"/>
      <c r="I5" s="7"/>
      <c r="J5" s="7"/>
      <c r="K5" s="7"/>
      <c r="L5" s="7"/>
    </row>
    <row r="6" spans="1:12" x14ac:dyDescent="0.35">
      <c r="A6" t="s">
        <v>18</v>
      </c>
      <c r="B6" t="s">
        <v>19</v>
      </c>
      <c r="C6" s="4">
        <v>4</v>
      </c>
      <c r="F6" s="7"/>
      <c r="G6" s="7"/>
      <c r="H6" s="7"/>
      <c r="I6" s="7"/>
      <c r="J6" s="7"/>
      <c r="K6" s="7"/>
      <c r="L6" s="7"/>
    </row>
    <row r="7" spans="1:12" x14ac:dyDescent="0.35">
      <c r="F7" s="7"/>
      <c r="G7" s="7"/>
      <c r="H7" s="7"/>
      <c r="I7" s="7"/>
      <c r="J7" s="7"/>
      <c r="K7" s="7"/>
      <c r="L7" s="7"/>
    </row>
    <row r="8" spans="1:12" x14ac:dyDescent="0.35">
      <c r="A8" s="2" t="s">
        <v>20</v>
      </c>
      <c r="B8" s="3"/>
      <c r="C8" s="3"/>
      <c r="D8" s="3"/>
      <c r="F8" s="7"/>
      <c r="G8" s="7"/>
      <c r="H8" s="7"/>
      <c r="I8" s="7"/>
      <c r="J8" s="7"/>
      <c r="K8" s="7"/>
      <c r="L8" s="7"/>
    </row>
    <row r="9" spans="1:12" x14ac:dyDescent="0.35">
      <c r="A9" s="1" t="s">
        <v>13</v>
      </c>
      <c r="B9" s="1" t="s">
        <v>14</v>
      </c>
      <c r="C9" s="1" t="s">
        <v>24</v>
      </c>
      <c r="D9" s="1" t="s">
        <v>25</v>
      </c>
      <c r="F9" s="7"/>
      <c r="G9" s="7"/>
      <c r="H9" s="7"/>
      <c r="I9" s="7"/>
      <c r="J9" s="7"/>
      <c r="K9" s="7"/>
      <c r="L9" s="7"/>
    </row>
    <row r="10" spans="1:12" x14ac:dyDescent="0.35">
      <c r="A10" t="s">
        <v>0</v>
      </c>
      <c r="B10" t="s">
        <v>1</v>
      </c>
      <c r="C10" s="5">
        <f>C11*1000/(PI()*C5)</f>
        <v>381.9718634205488</v>
      </c>
      <c r="F10" s="7"/>
      <c r="G10" s="7"/>
      <c r="H10" s="7"/>
      <c r="I10" s="7"/>
      <c r="J10" s="7"/>
      <c r="K10" s="7"/>
      <c r="L10" s="7"/>
    </row>
    <row r="11" spans="1:12" x14ac:dyDescent="0.35">
      <c r="A11" s="11" t="s">
        <v>2</v>
      </c>
      <c r="B11" t="s">
        <v>3</v>
      </c>
      <c r="C11" s="6">
        <v>60</v>
      </c>
      <c r="D11" s="9" t="s">
        <v>36</v>
      </c>
      <c r="F11" s="8" t="s">
        <v>27</v>
      </c>
      <c r="G11" s="7"/>
      <c r="H11" s="7"/>
      <c r="I11" s="7"/>
      <c r="J11" s="7"/>
      <c r="K11" s="7"/>
      <c r="L11" s="7"/>
    </row>
    <row r="12" spans="1:12" x14ac:dyDescent="0.35">
      <c r="A12" t="s">
        <v>4</v>
      </c>
      <c r="B12" t="s">
        <v>1</v>
      </c>
      <c r="C12" s="5">
        <f>C10</f>
        <v>381.9718634205488</v>
      </c>
      <c r="D12" s="9"/>
      <c r="F12" s="7"/>
      <c r="G12" s="7"/>
      <c r="H12" s="7"/>
      <c r="I12" s="7"/>
      <c r="J12" s="7"/>
      <c r="K12" s="7"/>
      <c r="L12" s="7"/>
    </row>
    <row r="13" spans="1:12" x14ac:dyDescent="0.35">
      <c r="A13" s="11" t="s">
        <v>5</v>
      </c>
      <c r="B13" t="s">
        <v>6</v>
      </c>
      <c r="C13" s="5">
        <f>C6*C14*C12</f>
        <v>534.76060878876831</v>
      </c>
      <c r="D13" s="9" t="s">
        <v>37</v>
      </c>
      <c r="F13" s="7"/>
      <c r="G13" s="7"/>
      <c r="H13" s="7"/>
      <c r="I13" s="7"/>
      <c r="J13" s="7"/>
      <c r="K13" s="7"/>
      <c r="L13" s="7"/>
    </row>
    <row r="14" spans="1:12" x14ac:dyDescent="0.35">
      <c r="A14" s="11" t="s">
        <v>7</v>
      </c>
      <c r="B14" t="s">
        <v>6</v>
      </c>
      <c r="C14" s="6">
        <v>0.35</v>
      </c>
      <c r="D14" s="9" t="s">
        <v>38</v>
      </c>
      <c r="F14" s="7"/>
      <c r="G14" s="7"/>
      <c r="H14" s="7"/>
      <c r="I14" s="7"/>
      <c r="J14" s="7"/>
      <c r="K14" s="7"/>
      <c r="L14" s="7"/>
    </row>
    <row r="15" spans="1:12" x14ac:dyDescent="0.35">
      <c r="A15" t="s">
        <v>8</v>
      </c>
      <c r="B15" t="s">
        <v>6</v>
      </c>
      <c r="C15" s="5">
        <f>C13*0.6</f>
        <v>320.85636527326096</v>
      </c>
      <c r="D15" t="s">
        <v>22</v>
      </c>
      <c r="F15" s="7"/>
      <c r="G15" s="7"/>
      <c r="H15" s="7"/>
      <c r="I15" s="7"/>
      <c r="J15" s="7"/>
      <c r="K15" s="7"/>
      <c r="L15" s="7"/>
    </row>
    <row r="16" spans="1:12" x14ac:dyDescent="0.35">
      <c r="A16" t="s">
        <v>9</v>
      </c>
      <c r="B16" t="s">
        <v>6</v>
      </c>
      <c r="C16" s="5">
        <f>C13*0.6</f>
        <v>320.85636527326096</v>
      </c>
      <c r="D16" t="s">
        <v>22</v>
      </c>
      <c r="F16" s="7"/>
      <c r="G16" s="7"/>
      <c r="H16" s="7"/>
      <c r="I16" s="7"/>
      <c r="J16" s="7"/>
      <c r="K16" s="7"/>
      <c r="L16" s="7"/>
    </row>
    <row r="17" spans="1:12" x14ac:dyDescent="0.35">
      <c r="A17" t="s">
        <v>10</v>
      </c>
      <c r="B17" t="s">
        <v>6</v>
      </c>
      <c r="C17" s="5">
        <f>C13*0.4</f>
        <v>213.90424351550735</v>
      </c>
      <c r="D17" t="s">
        <v>21</v>
      </c>
      <c r="F17" s="7"/>
      <c r="G17" s="7"/>
      <c r="H17" s="7"/>
      <c r="I17" s="7"/>
      <c r="J17" s="7"/>
      <c r="K17" s="7"/>
      <c r="L17" s="7"/>
    </row>
    <row r="18" spans="1:12" x14ac:dyDescent="0.35">
      <c r="A18" t="s">
        <v>11</v>
      </c>
      <c r="B18" t="s">
        <v>6</v>
      </c>
      <c r="C18" s="5">
        <f>C13*0.3</f>
        <v>160.42818263663048</v>
      </c>
      <c r="D18" t="s">
        <v>23</v>
      </c>
      <c r="F18" s="7"/>
      <c r="G18" s="7"/>
      <c r="H18" s="7"/>
      <c r="I18" s="7"/>
      <c r="J18" s="7"/>
      <c r="K18" s="7"/>
      <c r="L18" s="7"/>
    </row>
    <row r="19" spans="1:12" x14ac:dyDescent="0.35">
      <c r="A19" t="s">
        <v>12</v>
      </c>
      <c r="B19" t="s">
        <v>17</v>
      </c>
      <c r="C19" s="5">
        <f>C13/C10</f>
        <v>1.4</v>
      </c>
      <c r="F19" s="7"/>
      <c r="G19" s="7"/>
      <c r="H19" s="7"/>
      <c r="I19" s="7"/>
      <c r="J19" s="7"/>
      <c r="K19" s="7"/>
      <c r="L19" s="7"/>
    </row>
    <row r="20" spans="1:12" x14ac:dyDescent="0.35">
      <c r="F20" s="7"/>
      <c r="G20" s="7"/>
      <c r="H20" s="7"/>
      <c r="I20" s="7"/>
      <c r="J20" s="7"/>
      <c r="K20" s="7"/>
      <c r="L20" s="7"/>
    </row>
    <row r="21" spans="1:12" x14ac:dyDescent="0.35">
      <c r="A21" s="2" t="s">
        <v>33</v>
      </c>
      <c r="B21" s="3"/>
      <c r="C21" s="3"/>
      <c r="D21" s="3"/>
      <c r="F21" s="7"/>
      <c r="G21" s="7"/>
      <c r="H21" s="7"/>
      <c r="I21" s="7"/>
      <c r="J21" s="7"/>
      <c r="K21" s="7"/>
      <c r="L21" s="7"/>
    </row>
    <row r="22" spans="1:12" ht="16.5" x14ac:dyDescent="0.45">
      <c r="A22" s="9" t="s">
        <v>47</v>
      </c>
      <c r="B22" t="s">
        <v>17</v>
      </c>
      <c r="C22">
        <f>0.1*C5</f>
        <v>5</v>
      </c>
      <c r="D22" t="s">
        <v>34</v>
      </c>
      <c r="F22" s="7"/>
      <c r="G22" s="7"/>
      <c r="H22" s="7"/>
      <c r="I22" s="7"/>
      <c r="J22" s="7"/>
      <c r="K22" s="7"/>
      <c r="L22" s="7"/>
    </row>
    <row r="23" spans="1:12" ht="16.5" x14ac:dyDescent="0.45">
      <c r="A23" s="9" t="s">
        <v>48</v>
      </c>
      <c r="B23" t="s">
        <v>17</v>
      </c>
      <c r="C23">
        <f>C5</f>
        <v>50</v>
      </c>
      <c r="D23" t="s">
        <v>35</v>
      </c>
      <c r="F23" s="7"/>
      <c r="G23" s="7"/>
      <c r="H23" s="7"/>
      <c r="I23" s="7"/>
      <c r="J23" s="7"/>
      <c r="K23" s="7"/>
      <c r="L23" s="7"/>
    </row>
    <row r="24" spans="1:12" ht="16.5" x14ac:dyDescent="0.45">
      <c r="A24" s="11" t="s">
        <v>49</v>
      </c>
      <c r="B24" t="s">
        <v>17</v>
      </c>
      <c r="C24">
        <v>1</v>
      </c>
      <c r="F24" s="7"/>
      <c r="G24" s="7"/>
      <c r="H24" s="7"/>
      <c r="I24" s="7"/>
      <c r="J24" s="7"/>
      <c r="K24" s="7"/>
      <c r="L24" s="7"/>
    </row>
    <row r="25" spans="1:12" ht="16.5" x14ac:dyDescent="0.45">
      <c r="A25" s="11" t="s">
        <v>50</v>
      </c>
      <c r="B25" t="s">
        <v>17</v>
      </c>
      <c r="C25">
        <v>47.5</v>
      </c>
      <c r="F25" s="7"/>
      <c r="G25" s="7"/>
      <c r="H25" s="7"/>
      <c r="I25" s="7"/>
      <c r="J25" s="7"/>
      <c r="K25" s="7"/>
      <c r="L25" s="7"/>
    </row>
    <row r="26" spans="1:12" x14ac:dyDescent="0.35">
      <c r="F26" s="7"/>
      <c r="G26" s="7"/>
      <c r="H26" s="7"/>
      <c r="I26" s="7"/>
      <c r="J26" s="7"/>
      <c r="K26" s="7"/>
      <c r="L26" s="7"/>
    </row>
    <row r="27" spans="1:12" x14ac:dyDescent="0.35">
      <c r="F27" s="7"/>
      <c r="G27" s="7"/>
      <c r="H27" s="7"/>
      <c r="I27" s="7"/>
      <c r="J27" s="7"/>
      <c r="K27" s="7"/>
      <c r="L27" s="7"/>
    </row>
    <row r="28" spans="1:12" x14ac:dyDescent="0.35">
      <c r="F28" s="7"/>
      <c r="G28" s="7"/>
      <c r="H28" s="7"/>
      <c r="I28" s="7"/>
      <c r="J28" s="7"/>
      <c r="K28" s="7"/>
      <c r="L28" s="7"/>
    </row>
    <row r="29" spans="1:12" x14ac:dyDescent="0.35">
      <c r="F29" s="7"/>
      <c r="G29" s="7"/>
      <c r="H29" s="7"/>
      <c r="I29" s="7"/>
      <c r="J29" s="7"/>
      <c r="K29" s="7"/>
      <c r="L29" s="7"/>
    </row>
    <row r="30" spans="1:12" x14ac:dyDescent="0.35">
      <c r="F30" s="7"/>
      <c r="G30" s="7"/>
      <c r="H30" s="7"/>
      <c r="I30" s="7"/>
      <c r="J30" s="7"/>
      <c r="K30" s="7"/>
      <c r="L30" s="7"/>
    </row>
    <row r="31" spans="1:12" x14ac:dyDescent="0.35">
      <c r="A31" s="2" t="s">
        <v>32</v>
      </c>
      <c r="B31" s="3"/>
      <c r="C31" s="3"/>
      <c r="D31" s="3"/>
    </row>
    <row r="32" spans="1:12" x14ac:dyDescent="0.35">
      <c r="A32" s="4"/>
      <c r="B32" t="s">
        <v>28</v>
      </c>
    </row>
    <row r="33" spans="1:2" x14ac:dyDescent="0.35">
      <c r="A33" s="10"/>
      <c r="B33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Process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Sorgato</dc:creator>
  <cp:lastModifiedBy>Pardis Soltani</cp:lastModifiedBy>
  <dcterms:created xsi:type="dcterms:W3CDTF">2020-04-30T12:39:11Z</dcterms:created>
  <dcterms:modified xsi:type="dcterms:W3CDTF">2026-07-01T13:05:24Z</dcterms:modified>
</cp:coreProperties>
</file>